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730" windowHeight="11760" tabRatio="864"/>
  </bookViews>
  <sheets>
    <sheet name="目录" sheetId="36" r:id="rId1"/>
    <sheet name="附表1一般公共预算收入预算表" sheetId="1" r:id="rId2"/>
    <sheet name="附表2一般公共预算支出预算表" sheetId="3" r:id="rId3"/>
    <sheet name="附表3一般公共预算本级支出预算表" sheetId="34" r:id="rId4"/>
    <sheet name="附件4一般公共预算基本支出预算表" sheetId="37" r:id="rId5"/>
    <sheet name="附表5一般公共预算税收返还和转移支付预算表" sheetId="24" r:id="rId6"/>
    <sheet name="附表6税收返还分地区预算表" sheetId="25" r:id="rId7"/>
    <sheet name="附表7一般性转移支付分地区预算表 " sheetId="8" r:id="rId8"/>
    <sheet name="附表8专项转移支付分地区预算表" sheetId="20" r:id="rId9"/>
    <sheet name="附表9政府一般债务限额和余额情况表" sheetId="27" r:id="rId10"/>
    <sheet name="附表10政府性基金收入预算表" sheetId="4" r:id="rId11"/>
    <sheet name="附表11政府性基金支出预算表" sheetId="5" r:id="rId12"/>
    <sheet name="附表12政府性基金转移支付分项目预算表" sheetId="26" r:id="rId13"/>
    <sheet name="附表13政府专项债务限额和余额情况表" sheetId="28" r:id="rId14"/>
    <sheet name="附表14国资预算收入预算表 " sheetId="11" r:id="rId15"/>
    <sheet name="附表15国资预算支出预算表 " sheetId="12" r:id="rId16"/>
    <sheet name="附表16社保基金收入预算表" sheetId="9" r:id="rId17"/>
    <sheet name="附表17社保基金支出预算表 " sheetId="10" r:id="rId18"/>
    <sheet name="附表18政府性基金预算本级支出预算表1" sheetId="33" r:id="rId19"/>
    <sheet name="附表19国有资本经营预算本级支出预算表 " sheetId="30" r:id="rId20"/>
    <sheet name="附表20国有资本经营预算转移支付表 " sheetId="29" r:id="rId21"/>
  </sheets>
  <externalReferences>
    <externalReference r:id="rId22"/>
  </externalReferences>
  <definedNames>
    <definedName name="_xlnm.Print_Titles" localSheetId="10">附表10政府性基金收入预算表!$3:$4</definedName>
    <definedName name="_xlnm.Print_Titles" localSheetId="11">附表11政府性基金支出预算表!$3:$4</definedName>
    <definedName name="_xlnm.Print_Titles" localSheetId="14">'附表14国资预算收入预算表 '!$3:$4</definedName>
    <definedName name="_xlnm.Print_Titles" localSheetId="15">'附表15国资预算支出预算表 '!$3:$4</definedName>
    <definedName name="_xlnm.Print_Titles" localSheetId="16">附表16社保基金收入预算表!$3:$4</definedName>
    <definedName name="_xlnm.Print_Titles" localSheetId="17">'附表17社保基金支出预算表 '!$3:$4</definedName>
    <definedName name="_xlnm.Print_Titles" localSheetId="2">附表2一般公共预算支出预算表!$3:$4</definedName>
    <definedName name="_xlnm.Print_Titles" localSheetId="7">'附表7一般性转移支付分地区预算表 '!$3:$4</definedName>
    <definedName name="_xlnm.Print_Titles" localSheetId="8">附表8专项转移支付分地区预算表!$3:$4</definedName>
    <definedName name="SSWR" hidden="1">IF('[1]表一（录入表）'!$I$2="预算四舍五入到万元",0,IF('[1]表一（录入表）'!$I$2="预算四舍五入到百元",2,IF('[1]表一（录入表）'!$I$2="预算四舍五入到元",4,0)))</definedName>
  </definedNames>
  <calcPr calcId="124519"/>
  <fileRecoveryPr repairLoad="1"/>
</workbook>
</file>

<file path=xl/calcChain.xml><?xml version="1.0" encoding="utf-8"?>
<calcChain xmlns="http://schemas.openxmlformats.org/spreadsheetml/2006/main">
  <c r="C38" i="37"/>
  <c r="C17"/>
  <c r="C48" s="1"/>
  <c r="C5"/>
  <c r="C32" i="30"/>
  <c r="B32"/>
  <c r="D8" s="1"/>
  <c r="C8"/>
  <c r="B8"/>
  <c r="B165" i="33"/>
  <c r="B164"/>
  <c r="B160"/>
  <c r="B156"/>
  <c r="B153"/>
  <c r="B144"/>
  <c r="B98"/>
  <c r="B48"/>
  <c r="B27"/>
  <c r="B22"/>
  <c r="B21"/>
  <c r="B18"/>
  <c r="B12"/>
  <c r="B6"/>
  <c r="B5" s="1"/>
  <c r="B38" i="12"/>
  <c r="B32"/>
  <c r="B36" i="11" s="1"/>
  <c r="B30" s="1"/>
  <c r="B5"/>
  <c r="B206" i="5" s="1"/>
  <c r="B198" s="1"/>
  <c r="B182"/>
  <c r="B173"/>
  <c r="B169"/>
  <c r="B168" s="1"/>
  <c r="B165"/>
  <c r="B164"/>
  <c r="B160"/>
  <c r="B156"/>
  <c r="B153"/>
  <c r="B144"/>
  <c r="B137"/>
  <c r="B128"/>
  <c r="B123"/>
  <c r="B118"/>
  <c r="B113"/>
  <c r="B112" s="1"/>
  <c r="B103"/>
  <c r="B98"/>
  <c r="B93"/>
  <c r="B92" s="1"/>
  <c r="B80"/>
  <c r="B77"/>
  <c r="B71"/>
  <c r="B67"/>
  <c r="B63"/>
  <c r="B59"/>
  <c r="B53"/>
  <c r="B48"/>
  <c r="B33"/>
  <c r="B32" s="1"/>
  <c r="B27"/>
  <c r="B22"/>
  <c r="B21" s="1"/>
  <c r="B18"/>
  <c r="B12"/>
  <c r="B6"/>
  <c r="B5" s="1"/>
  <c r="B34" i="4" s="1"/>
  <c r="B26"/>
  <c r="B47" i="24" s="1"/>
  <c r="B38"/>
  <c r="B27"/>
  <c r="B7"/>
  <c r="B6" s="1"/>
  <c r="C434" i="34" s="1"/>
  <c r="B434" s="1"/>
  <c r="C431"/>
  <c r="C430"/>
  <c r="B430"/>
  <c r="C429"/>
  <c r="C428"/>
  <c r="C427"/>
  <c r="C426"/>
  <c r="C424"/>
  <c r="C423"/>
  <c r="C422"/>
  <c r="C421"/>
  <c r="C420"/>
  <c r="C419"/>
  <c r="C418"/>
  <c r="C417"/>
  <c r="C416"/>
  <c r="B416"/>
  <c r="C415" s="1"/>
  <c r="B415" s="1"/>
  <c r="C414"/>
  <c r="C413"/>
  <c r="C412"/>
  <c r="C411"/>
  <c r="C410"/>
  <c r="C409"/>
  <c r="C408"/>
  <c r="C407"/>
  <c r="C406"/>
  <c r="C405"/>
  <c r="C404" s="1"/>
  <c r="B404"/>
  <c r="C403"/>
  <c r="C402"/>
  <c r="C401"/>
  <c r="C400"/>
  <c r="C399" s="1"/>
  <c r="B399"/>
  <c r="C398"/>
  <c r="C397"/>
  <c r="C396"/>
  <c r="C395"/>
  <c r="C394"/>
  <c r="C393"/>
  <c r="C392"/>
  <c r="C391"/>
  <c r="C390"/>
  <c r="C389"/>
  <c r="C388"/>
  <c r="C387"/>
  <c r="C386"/>
  <c r="C385"/>
  <c r="C384"/>
  <c r="C383"/>
  <c r="B383"/>
  <c r="C382" s="1"/>
  <c r="B382"/>
  <c r="C381"/>
  <c r="C380"/>
  <c r="C379"/>
  <c r="C378"/>
  <c r="C377"/>
  <c r="C376"/>
  <c r="C375"/>
  <c r="C374"/>
  <c r="C373"/>
  <c r="C372"/>
  <c r="C371"/>
  <c r="C370"/>
  <c r="C369"/>
  <c r="C368"/>
  <c r="C367"/>
  <c r="C366"/>
  <c r="C365"/>
  <c r="C364"/>
  <c r="C363"/>
  <c r="C362"/>
  <c r="C361"/>
  <c r="C360"/>
  <c r="C359"/>
  <c r="C358"/>
  <c r="C357"/>
  <c r="C356"/>
  <c r="C355"/>
  <c r="C354"/>
  <c r="C353"/>
  <c r="C352"/>
  <c r="C351" s="1"/>
  <c r="B351"/>
  <c r="C350"/>
  <c r="C349"/>
  <c r="C348"/>
  <c r="C347"/>
  <c r="C346"/>
  <c r="C345"/>
  <c r="C344" s="1"/>
  <c r="B344"/>
  <c r="C343"/>
  <c r="C342"/>
  <c r="C341"/>
  <c r="C340"/>
  <c r="C339"/>
  <c r="C338"/>
  <c r="C337"/>
  <c r="C336"/>
  <c r="C335"/>
  <c r="C334"/>
  <c r="C333"/>
  <c r="C332"/>
  <c r="C331"/>
  <c r="C330"/>
  <c r="C329"/>
  <c r="C328"/>
  <c r="C327"/>
  <c r="C326"/>
  <c r="C324"/>
  <c r="B324"/>
  <c r="C323" s="1"/>
  <c r="B323" s="1"/>
  <c r="C322"/>
  <c r="C321"/>
  <c r="B321"/>
  <c r="C320"/>
  <c r="C319" s="1"/>
  <c r="B319"/>
  <c r="C318"/>
  <c r="C317"/>
  <c r="C316"/>
  <c r="C315"/>
  <c r="C314"/>
  <c r="C313"/>
  <c r="C312"/>
  <c r="B312"/>
  <c r="C311" s="1"/>
  <c r="B311" s="1"/>
  <c r="C310"/>
  <c r="C309"/>
  <c r="B309"/>
  <c r="C308"/>
  <c r="C307"/>
  <c r="C306"/>
  <c r="C305"/>
  <c r="C304"/>
  <c r="C303"/>
  <c r="C302"/>
  <c r="C301"/>
  <c r="C300"/>
  <c r="C299"/>
  <c r="C298"/>
  <c r="C297"/>
  <c r="C296"/>
  <c r="C295"/>
  <c r="C294"/>
  <c r="C293"/>
  <c r="C292"/>
  <c r="C291"/>
  <c r="C290"/>
  <c r="C289"/>
  <c r="C288"/>
  <c r="C287"/>
  <c r="C286"/>
  <c r="C285"/>
  <c r="C284"/>
  <c r="C283"/>
  <c r="C282"/>
  <c r="C281"/>
  <c r="C280"/>
  <c r="C279"/>
  <c r="C278"/>
  <c r="C277"/>
  <c r="C276"/>
  <c r="C275"/>
  <c r="C274"/>
  <c r="B274"/>
  <c r="C273"/>
  <c r="C272" s="1"/>
  <c r="B272"/>
  <c r="C271"/>
  <c r="C270"/>
  <c r="C269"/>
  <c r="C268"/>
  <c r="C267"/>
  <c r="B267"/>
  <c r="C266"/>
  <c r="C265"/>
  <c r="C264"/>
  <c r="C263"/>
  <c r="B263"/>
  <c r="C262"/>
  <c r="C261"/>
  <c r="C260"/>
  <c r="C259"/>
  <c r="C258"/>
  <c r="C257"/>
  <c r="C256"/>
  <c r="C255" s="1"/>
  <c r="B255"/>
  <c r="C254"/>
  <c r="C253"/>
  <c r="C252"/>
  <c r="C251"/>
  <c r="C250" s="1"/>
  <c r="B250"/>
  <c r="C249"/>
  <c r="C248"/>
  <c r="C247"/>
  <c r="C246"/>
  <c r="B246"/>
  <c r="C245" s="1"/>
  <c r="B245"/>
  <c r="C244"/>
  <c r="C241"/>
  <c r="C240"/>
  <c r="C239"/>
  <c r="C238"/>
  <c r="B238"/>
  <c r="C237"/>
  <c r="C236"/>
  <c r="C230"/>
  <c r="C229"/>
  <c r="C228"/>
  <c r="C227"/>
  <c r="C226"/>
  <c r="C225" s="1"/>
  <c r="B225"/>
  <c r="C224"/>
  <c r="C223"/>
  <c r="C222"/>
  <c r="C221"/>
  <c r="C220"/>
  <c r="C219"/>
  <c r="B219"/>
  <c r="C218"/>
  <c r="C217"/>
  <c r="C216"/>
  <c r="C215" s="1"/>
  <c r="B215"/>
  <c r="C214"/>
  <c r="C213"/>
  <c r="C212"/>
  <c r="C211"/>
  <c r="C210"/>
  <c r="C209"/>
  <c r="B209"/>
  <c r="C208"/>
  <c r="C207"/>
  <c r="C206"/>
  <c r="C205"/>
  <c r="C204" s="1"/>
  <c r="B204"/>
  <c r="C203"/>
  <c r="C202"/>
  <c r="C201"/>
  <c r="C200"/>
  <c r="C199"/>
  <c r="C198"/>
  <c r="C197"/>
  <c r="C196" s="1"/>
  <c r="B196"/>
  <c r="C195" s="1"/>
  <c r="B195" l="1"/>
  <c r="C194"/>
  <c r="C193"/>
  <c r="B193"/>
  <c r="C192"/>
  <c r="C191"/>
  <c r="C190"/>
  <c r="C189"/>
  <c r="C188"/>
  <c r="C187"/>
  <c r="C186"/>
  <c r="C185"/>
  <c r="C184"/>
  <c r="C183"/>
  <c r="C182"/>
  <c r="C181"/>
  <c r="C180"/>
  <c r="C179"/>
  <c r="B179"/>
  <c r="C178" s="1"/>
  <c r="B178"/>
  <c r="C177"/>
  <c r="C176"/>
  <c r="B176"/>
  <c r="C175"/>
  <c r="C174"/>
  <c r="C173"/>
  <c r="C172"/>
  <c r="C171"/>
  <c r="C170"/>
  <c r="C169"/>
  <c r="C167"/>
  <c r="C166"/>
  <c r="C165" s="1"/>
  <c r="B165"/>
  <c r="C164"/>
  <c r="C163" s="1"/>
  <c r="B163"/>
  <c r="C162"/>
  <c r="C161"/>
  <c r="C160"/>
  <c r="C159"/>
  <c r="C158"/>
  <c r="C157"/>
  <c r="C156" s="1"/>
  <c r="B156"/>
  <c r="C155"/>
  <c r="C154"/>
  <c r="C153"/>
  <c r="C152"/>
  <c r="C151"/>
  <c r="C150"/>
  <c r="C149"/>
  <c r="C148"/>
  <c r="C147"/>
  <c r="C146"/>
  <c r="C145"/>
  <c r="C144"/>
  <c r="B144"/>
  <c r="C143"/>
  <c r="C141"/>
  <c r="C140" s="1"/>
  <c r="B140"/>
  <c r="C139" s="1"/>
  <c r="B139"/>
  <c r="C138"/>
  <c r="C137"/>
  <c r="C136"/>
  <c r="C135"/>
  <c r="C134"/>
  <c r="C133"/>
  <c r="C132" s="1"/>
  <c r="B132"/>
  <c r="C131"/>
  <c r="C130"/>
  <c r="C129"/>
  <c r="C128" s="1"/>
  <c r="B128"/>
  <c r="C127"/>
  <c r="C126"/>
  <c r="C125"/>
  <c r="C124"/>
  <c r="B124"/>
  <c r="C123"/>
  <c r="C120"/>
  <c r="B120"/>
  <c r="C119" s="1"/>
  <c r="B119" s="1"/>
  <c r="C118"/>
  <c r="C117"/>
  <c r="C116"/>
  <c r="C115"/>
  <c r="C114"/>
  <c r="C111"/>
  <c r="C110"/>
  <c r="C109"/>
  <c r="C108"/>
  <c r="B108"/>
  <c r="C107"/>
  <c r="C106"/>
  <c r="C105"/>
  <c r="C104"/>
  <c r="C103"/>
  <c r="C102"/>
  <c r="C101"/>
  <c r="C100"/>
  <c r="C99"/>
  <c r="C98"/>
  <c r="C97"/>
  <c r="C96" s="1"/>
  <c r="B96"/>
  <c r="C95"/>
  <c r="C93"/>
  <c r="C92"/>
  <c r="C91"/>
  <c r="C90"/>
  <c r="C89"/>
  <c r="C88"/>
  <c r="C87"/>
  <c r="C86" s="1"/>
  <c r="B86"/>
  <c r="C85"/>
  <c r="C84"/>
  <c r="C83"/>
  <c r="C82"/>
  <c r="C81" s="1"/>
  <c r="B81"/>
  <c r="C80"/>
  <c r="C79"/>
  <c r="C78"/>
  <c r="C77"/>
  <c r="C76"/>
  <c r="C75"/>
  <c r="C74"/>
  <c r="C73"/>
  <c r="C72"/>
  <c r="C71"/>
  <c r="B71"/>
  <c r="C69"/>
  <c r="C68"/>
  <c r="C67"/>
  <c r="C66"/>
  <c r="C65"/>
  <c r="C63"/>
  <c r="C62"/>
  <c r="B62"/>
  <c r="C58"/>
  <c r="C57"/>
  <c r="C56"/>
  <c r="C55"/>
  <c r="C54"/>
  <c r="B54"/>
  <c r="C53"/>
  <c r="C52"/>
  <c r="C51"/>
  <c r="C50" s="1"/>
  <c r="B50"/>
  <c r="C49"/>
  <c r="C48"/>
  <c r="C47"/>
  <c r="C46"/>
  <c r="C45"/>
  <c r="C44"/>
  <c r="B44"/>
  <c r="C43"/>
  <c r="C42"/>
  <c r="C41"/>
  <c r="B41"/>
  <c r="C40"/>
  <c r="C39"/>
  <c r="C38"/>
  <c r="C37"/>
  <c r="C36" s="1"/>
  <c r="B36"/>
  <c r="C35"/>
  <c r="C33"/>
  <c r="C32"/>
  <c r="C31"/>
  <c r="C30"/>
  <c r="C29" s="1"/>
  <c r="B29"/>
  <c r="C28"/>
  <c r="C27"/>
  <c r="C26"/>
  <c r="C25"/>
  <c r="C24"/>
  <c r="C23" s="1"/>
  <c r="B23"/>
  <c r="C22"/>
  <c r="C21"/>
  <c r="C20"/>
  <c r="C19"/>
  <c r="C18" s="1"/>
  <c r="B18"/>
  <c r="C17"/>
  <c r="C16"/>
  <c r="C15"/>
  <c r="C14" s="1"/>
  <c r="B14"/>
  <c r="C13"/>
  <c r="C12"/>
  <c r="C11"/>
  <c r="C10"/>
  <c r="C9"/>
  <c r="C8"/>
  <c r="C7"/>
  <c r="C6"/>
  <c r="B6"/>
  <c r="B5"/>
  <c r="B48" i="3" s="1"/>
  <c r="B29"/>
  <c r="B5"/>
  <c r="B42" i="1"/>
  <c r="B31"/>
</calcChain>
</file>

<file path=xl/sharedStrings.xml><?xml version="1.0" encoding="utf-8"?>
<sst xmlns="http://schemas.openxmlformats.org/spreadsheetml/2006/main" count="1359" uniqueCount="926">
  <si>
    <t>附表1</t>
  </si>
  <si>
    <t>单位：万元</t>
  </si>
  <si>
    <t>项       目</t>
  </si>
  <si>
    <t>2026年预算数</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</si>
  <si>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</si>
  <si>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</si>
  <si>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</si>
  <si>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</si>
  <si>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</si>
  <si>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</si>
  <si>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</si>
  <si>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</si>
  <si>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</si>
  <si>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</si>
  <si>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</si>
  <si>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</si>
  <si>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</si>
  <si>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</si>
  <si>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</si>
  <si>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</si>
  <si>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</si>
  <si>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</si>
  <si>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</si>
  <si>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</si>
  <si>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</si>
  <si>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</si>
  <si>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</si>
  <si>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</si>
  <si>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</si>
  <si>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 xml:space="preserve">     收入合计</t>
  </si>
  <si>
    <t>加：返还性收入</t>
  </si>
  <si>
    <t xml:space="preserve">    一般性转移支付收入</t>
  </si>
  <si>
    <t xml:space="preserve">    专项转移支付收入</t>
  </si>
  <si>
    <t xml:space="preserve">    调入资金</t>
  </si>
  <si>
    <t xml:space="preserve">    动用预算稳定调节基金</t>
  </si>
  <si>
    <t xml:space="preserve">    地方政府一般债务转贷收入</t>
  </si>
  <si>
    <t xml:space="preserve">    区域间转移性收入</t>
  </si>
  <si>
    <t xml:space="preserve">    上解收入</t>
  </si>
  <si>
    <t xml:space="preserve">    上年结余收入</t>
  </si>
  <si>
    <t xml:space="preserve">        收入总计</t>
  </si>
  <si>
    <t>附表2</t>
  </si>
  <si>
    <r>
      <t>202</t>
    </r>
    <r>
      <rPr>
        <b/>
        <sz val="11"/>
        <color indexed="8"/>
        <rFont val="宋体"/>
        <family val="3"/>
        <charset val="134"/>
      </rPr>
      <t>6</t>
    </r>
    <r>
      <rPr>
        <b/>
        <sz val="11"/>
        <color indexed="8"/>
        <rFont val="宋体"/>
        <family val="3"/>
        <charset val="134"/>
      </rPr>
      <t>年预算数</t>
    </r>
  </si>
  <si>
    <t>一、本级支出</t>
  </si>
  <si>
    <t xml:space="preserve">    一般公共服务支出</t>
  </si>
  <si>
    <t xml:space="preserve">    国防支出</t>
  </si>
  <si>
    <t xml:space="preserve">    公共安全支出</t>
  </si>
  <si>
    <t xml:space="preserve">    教育支出</t>
  </si>
  <si>
    <t xml:space="preserve">    科学技术支出</t>
  </si>
  <si>
    <t xml:space="preserve">    文化旅游体育与传媒支出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</si>
  <si>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</si>
  <si>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</si>
  <si>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</si>
  <si>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</si>
  <si>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</si>
  <si>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</si>
  <si>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</si>
  <si>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</si>
  <si>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</si>
  <si>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自然资源海洋气象等支出</t>
  </si>
  <si>
    <t xml:space="preserve">    住房保障支出</t>
  </si>
  <si>
    <t xml:space="preserve">    粮油物资储备支出</t>
  </si>
  <si>
    <t xml:space="preserve">    灾害防治及应急管理支出</t>
  </si>
  <si>
    <t xml:space="preserve">    预备费</t>
  </si>
  <si>
    <t xml:space="preserve">    其他支出</t>
  </si>
  <si>
    <t xml:space="preserve">    债务付息支出</t>
  </si>
  <si>
    <t>二、对下级税收返还和转移支付</t>
  </si>
  <si>
    <t xml:space="preserve">   税收返还</t>
  </si>
  <si>
    <t xml:space="preserve">   一般性转移支付</t>
  </si>
  <si>
    <t xml:space="preserve">   专项转移支付</t>
  </si>
  <si>
    <t>加：上解上级支出</t>
  </si>
  <si>
    <r>
      <t xml:space="preserve"> </t>
    </r>
    <r>
      <rPr>
        <sz val="11"/>
        <color indexed="8"/>
        <rFont val="宋体"/>
        <family val="3"/>
        <charset val="134"/>
      </rPr>
      <t xml:space="preserve">   补助市县支出</t>
    </r>
  </si>
  <si>
    <t xml:space="preserve">    调出资金</t>
  </si>
  <si>
    <r>
      <t xml:space="preserve"> </t>
    </r>
    <r>
      <rPr>
        <sz val="11"/>
        <color indexed="8"/>
        <rFont val="宋体"/>
        <family val="3"/>
        <charset val="134"/>
      </rPr>
      <t xml:space="preserve">   安排预算稳定调节基金</t>
    </r>
  </si>
  <si>
    <t xml:space="preserve">    地方政府一般债务还本支出</t>
  </si>
  <si>
    <t xml:space="preserve">    地方政府一般债务转贷支出</t>
  </si>
  <si>
    <t xml:space="preserve">    援助其他地区支出</t>
  </si>
  <si>
    <t xml:space="preserve">   支出合计</t>
  </si>
  <si>
    <t>附表3</t>
  </si>
  <si>
    <t>　人大事务</t>
  </si>
  <si>
    <t>　　行政运行</t>
  </si>
  <si>
    <t>　　一般行政管理事务</t>
  </si>
  <si>
    <t>　　人大会议</t>
  </si>
  <si>
    <t>　　人大立法</t>
  </si>
  <si>
    <t>　　代表工作</t>
  </si>
  <si>
    <t>　　事业运行</t>
  </si>
  <si>
    <t>　　其他人大事务支出</t>
  </si>
  <si>
    <t>　政协事务</t>
  </si>
  <si>
    <t>　政府办公厅（室）及相关机构事务</t>
  </si>
  <si>
    <t>　　其他政府办公厅（室）及相关机构事务支出</t>
  </si>
  <si>
    <t>　发展与改革事务</t>
  </si>
  <si>
    <t>　　物价管理</t>
  </si>
  <si>
    <t>　　其他发展与改革事务支出</t>
  </si>
  <si>
    <t>　统计信息事务</t>
  </si>
  <si>
    <t>　　专项统计业务</t>
  </si>
  <si>
    <t>　　统计抽样调查</t>
  </si>
  <si>
    <t>专项普查活动</t>
  </si>
  <si>
    <t>其他统计信息事务支出</t>
  </si>
  <si>
    <t>　财政事务</t>
  </si>
  <si>
    <t>　　其他财政事务支出</t>
  </si>
  <si>
    <t>　税收事务</t>
  </si>
  <si>
    <t>　审计事务</t>
  </si>
  <si>
    <t>　　审计业务</t>
  </si>
  <si>
    <t>　纪检监察事务</t>
  </si>
  <si>
    <t>　商贸事务</t>
  </si>
  <si>
    <t>　　招商引资</t>
  </si>
  <si>
    <t>　档案事务</t>
  </si>
  <si>
    <t>一般行政管理事务</t>
  </si>
  <si>
    <t>　　档案馆</t>
  </si>
  <si>
    <t>　民主党派及工商联事务</t>
  </si>
  <si>
    <t>其他民主党派及工商联事务支出</t>
  </si>
  <si>
    <t>　群众团体事务</t>
  </si>
  <si>
    <t>　　工会事务</t>
  </si>
  <si>
    <t>　　其他群众团体事务支出</t>
  </si>
  <si>
    <t>　党委办公厅（室）及相关机构事务</t>
  </si>
  <si>
    <t>　组织事务</t>
  </si>
  <si>
    <t>　　其他组织事务支出</t>
  </si>
  <si>
    <t>　宣传事务</t>
  </si>
  <si>
    <t>　统战事务</t>
  </si>
  <si>
    <t>　　宗教事务</t>
  </si>
  <si>
    <t>其他统战事务支出</t>
  </si>
  <si>
    <t>　网信事务</t>
  </si>
  <si>
    <t>　市场监督管理事务</t>
  </si>
  <si>
    <t>　　经营主体管理</t>
  </si>
  <si>
    <t>　　市场秩序执法</t>
  </si>
  <si>
    <t>　　信息化建设</t>
  </si>
  <si>
    <t>　　质量基础</t>
  </si>
  <si>
    <t>　　药品事务</t>
  </si>
  <si>
    <t>　　质量安全监管</t>
  </si>
  <si>
    <t>　　食品安全监管</t>
  </si>
  <si>
    <t>　　其他市场监督管理事务</t>
  </si>
  <si>
    <t>　社会工作事务</t>
  </si>
  <si>
    <t>其他社会工作事务支出</t>
  </si>
  <si>
    <t>　信访事务</t>
  </si>
  <si>
    <t>行政运行</t>
  </si>
  <si>
    <t>　　信访业务</t>
  </si>
  <si>
    <t>　公安</t>
  </si>
  <si>
    <t>　检察</t>
  </si>
  <si>
    <t>　　其他检察支出</t>
  </si>
  <si>
    <t>　法院</t>
  </si>
  <si>
    <t>　司法</t>
  </si>
  <si>
    <t>法治建设</t>
  </si>
  <si>
    <t>其他司法支出</t>
  </si>
  <si>
    <t>　教育管理事务</t>
  </si>
  <si>
    <t>　　其他教育管理事务支出</t>
  </si>
  <si>
    <t>　普通教育</t>
  </si>
  <si>
    <t>　　学前教育</t>
  </si>
  <si>
    <t>　　小学教育</t>
  </si>
  <si>
    <t>　　初中教育</t>
  </si>
  <si>
    <t>　　高中教育</t>
  </si>
  <si>
    <t>　　其他普通教育支出</t>
  </si>
  <si>
    <t>　职业教育</t>
  </si>
  <si>
    <t>　　中等职业教育</t>
  </si>
  <si>
    <t>　　高等职业教育</t>
  </si>
  <si>
    <t>　特殊教育</t>
  </si>
  <si>
    <t>　　特殊学校教育</t>
  </si>
  <si>
    <t>　进修及培训</t>
  </si>
  <si>
    <t>　　干部教育</t>
  </si>
  <si>
    <t>　　其他进修及培训</t>
  </si>
  <si>
    <t>　教育费附加安排的支出</t>
  </si>
  <si>
    <t>　　城市中小学校舍建设</t>
  </si>
  <si>
    <t>　　城市中小学教学设施</t>
  </si>
  <si>
    <t>　　其他教育费附加安排的支出</t>
  </si>
  <si>
    <t>　其他教育支出</t>
  </si>
  <si>
    <t>　　其他教育支出</t>
  </si>
  <si>
    <t>　科学技术管理事务</t>
  </si>
  <si>
    <t>　科学技术普及</t>
  </si>
  <si>
    <t>　　机构运行</t>
  </si>
  <si>
    <t>　　科普活动</t>
  </si>
  <si>
    <t>　　学术交流活动</t>
  </si>
  <si>
    <t>　　科技馆站</t>
  </si>
  <si>
    <t>　科技交流与合作</t>
  </si>
  <si>
    <t>　　其他科技交流与合作支出</t>
  </si>
  <si>
    <t>　其他科学技术支出</t>
  </si>
  <si>
    <t>　　其他科学技术支出</t>
  </si>
  <si>
    <t>　文化和旅游</t>
  </si>
  <si>
    <t>　　图书馆</t>
  </si>
  <si>
    <t>　　群众文化</t>
  </si>
  <si>
    <t>　　文化创作与保护</t>
  </si>
  <si>
    <t>　　文化和旅游市场管理</t>
  </si>
  <si>
    <t>　　其他文化和旅游支出</t>
  </si>
  <si>
    <t>　文物</t>
  </si>
  <si>
    <t>　　博物馆</t>
  </si>
  <si>
    <t>　　其他文物支出</t>
  </si>
  <si>
    <t>　体育</t>
  </si>
  <si>
    <t>　　体育场馆</t>
  </si>
  <si>
    <t>　　其他体育支出</t>
  </si>
  <si>
    <t>　其他文化旅游体育与传媒支出</t>
  </si>
  <si>
    <t>　　其他文化旅游体育与传媒支出</t>
  </si>
  <si>
    <t>　人力资源和社会保障管理事务</t>
  </si>
  <si>
    <t>　　社会保险经办机构</t>
  </si>
  <si>
    <t>　　公共就业服务和职业技能鉴定机构</t>
  </si>
  <si>
    <t>　　劳动人事争议调解仲裁</t>
  </si>
  <si>
    <t>　　其他人力资源和社会保障管理事务支出</t>
  </si>
  <si>
    <t>　民政管理事务</t>
  </si>
  <si>
    <t>社会组织管理</t>
  </si>
  <si>
    <t>　　其他民政管理事务支出</t>
  </si>
  <si>
    <t>　行政事业单位养老支出</t>
  </si>
  <si>
    <t>　　行政单位离退休</t>
  </si>
  <si>
    <t>　　事业单位离退休</t>
  </si>
  <si>
    <t>　　机关事业单位基本养老保险缴费支出</t>
  </si>
  <si>
    <t>　　机关事业单位职业年金缴费支出</t>
  </si>
  <si>
    <t>对机关事业单位基本养老保险基金的补助</t>
  </si>
  <si>
    <t>　就业补助</t>
  </si>
  <si>
    <t>　　其他就业补助支出</t>
  </si>
  <si>
    <t>　抚恤</t>
  </si>
  <si>
    <t>　社会福利</t>
  </si>
  <si>
    <t>　　儿童福利</t>
  </si>
  <si>
    <t>　　老年福利</t>
  </si>
  <si>
    <t>养老服务</t>
  </si>
  <si>
    <t>　　社会福利事业单位</t>
  </si>
  <si>
    <t>　　其他社会福利支出</t>
  </si>
  <si>
    <t>　残疾人事业</t>
  </si>
  <si>
    <t>　　残疾人康复</t>
  </si>
  <si>
    <t>残疾人生活和护理补贴</t>
  </si>
  <si>
    <t>　红十字事业</t>
  </si>
  <si>
    <t>　临时救助</t>
  </si>
  <si>
    <t>农村最低生活保障金支出</t>
  </si>
  <si>
    <t>临时救助支出</t>
  </si>
  <si>
    <t>　　流浪乞讨人员救助支出</t>
  </si>
  <si>
    <t>农村特困人员救助供养支出</t>
  </si>
  <si>
    <t>　退役军人管理事务</t>
  </si>
  <si>
    <t>　其他社会保障和就业支出</t>
  </si>
  <si>
    <t>财政代缴城乡居民基本养老保险费支出</t>
  </si>
  <si>
    <t>　　其他社会保障和就业支出</t>
  </si>
  <si>
    <t>　卫生健康管理事务</t>
  </si>
  <si>
    <t>　　其他卫生健康管理事务支出</t>
  </si>
  <si>
    <t>　公立医院</t>
  </si>
  <si>
    <t>　　综合医院</t>
  </si>
  <si>
    <t>　　中医（民族）医院</t>
  </si>
  <si>
    <t>　公共卫生</t>
  </si>
  <si>
    <t>　　疾病预防控制机构</t>
  </si>
  <si>
    <t>　　妇幼保健机构</t>
  </si>
  <si>
    <t>　　应急救治机构</t>
  </si>
  <si>
    <t>　　采供血机构</t>
  </si>
  <si>
    <t>　　基本公共卫生服务</t>
  </si>
  <si>
    <t>　　重大公共卫生服务</t>
  </si>
  <si>
    <t>　　其他公共卫生支出</t>
  </si>
  <si>
    <t>　计划生育事务</t>
  </si>
  <si>
    <t>　　计划生育机构</t>
  </si>
  <si>
    <t>　　计划生育服务</t>
  </si>
  <si>
    <t>　行政事业单位医疗</t>
  </si>
  <si>
    <t>　　行政单位医疗</t>
  </si>
  <si>
    <t>　　事业单位医疗</t>
  </si>
  <si>
    <t>　　公务员医疗补助</t>
  </si>
  <si>
    <t>　　其他行政事业单位医疗支出</t>
  </si>
  <si>
    <t>　医疗救助</t>
  </si>
  <si>
    <t>　　城乡医疗救助</t>
  </si>
  <si>
    <t>　　疾病应急救助</t>
  </si>
  <si>
    <t>　优抚对象医疗</t>
  </si>
  <si>
    <t>　　其他优抚对象医疗支出</t>
  </si>
  <si>
    <t>　医疗保障管理事务</t>
  </si>
  <si>
    <t>　　医疗保障政策管理</t>
  </si>
  <si>
    <t>　　医疗保障经办事务</t>
  </si>
  <si>
    <t>　中医药事务</t>
  </si>
  <si>
    <t>　　中医（民族医）药专项</t>
  </si>
  <si>
    <t>　其他卫生健康支出</t>
  </si>
  <si>
    <t>　　其他卫生健康支出</t>
  </si>
  <si>
    <t>　环境保护管理事务</t>
  </si>
  <si>
    <t>　　生态环境保护宣传</t>
  </si>
  <si>
    <t>　　生态环境保护行政许可</t>
  </si>
  <si>
    <t>　环境监测与监察</t>
  </si>
  <si>
    <t>　　建设项目环评审查与监督</t>
  </si>
  <si>
    <t>　　其他环境监测与监察支出</t>
  </si>
  <si>
    <t>　污染防治</t>
  </si>
  <si>
    <t>　　大气</t>
  </si>
  <si>
    <t>　　固体废弃物与化学品</t>
  </si>
  <si>
    <t>　能源管理事务</t>
  </si>
  <si>
    <t>　城乡社区管理事务</t>
  </si>
  <si>
    <t>　　住宅建设与房地产市场监管</t>
  </si>
  <si>
    <t>　　其他城乡社区管理事务支出</t>
  </si>
  <si>
    <t>　城乡社区环境卫生</t>
  </si>
  <si>
    <t>　　城乡社区环境卫生</t>
  </si>
  <si>
    <t>　其他城乡社区支出</t>
  </si>
  <si>
    <t>　　其他城乡社区支出</t>
  </si>
  <si>
    <t>　农业农村</t>
  </si>
  <si>
    <t>　　科技转化与推广服务</t>
  </si>
  <si>
    <t>　　病虫害控制</t>
  </si>
  <si>
    <t>　　农产品质量安全</t>
  </si>
  <si>
    <t>　　农产品加工与促销</t>
  </si>
  <si>
    <t>　　农业生态资源保护</t>
  </si>
  <si>
    <t>　　耕地建设与利用</t>
  </si>
  <si>
    <t>　　其他农业农村支出</t>
  </si>
  <si>
    <t>　林业和草原</t>
  </si>
  <si>
    <t>　　事业机构</t>
  </si>
  <si>
    <t>　　森林生态效益补偿</t>
  </si>
  <si>
    <t>　　其他林业和草原支出</t>
  </si>
  <si>
    <t>　水利</t>
  </si>
  <si>
    <t>　　水利行业业务管理</t>
  </si>
  <si>
    <t>　　水土保持</t>
  </si>
  <si>
    <t>　　水资源节约管理与保护</t>
  </si>
  <si>
    <t>　　农村供水</t>
  </si>
  <si>
    <t>　公路水路运输</t>
  </si>
  <si>
    <t>　　公路养护</t>
  </si>
  <si>
    <t>　　公路运输管理</t>
  </si>
  <si>
    <t>　　航道维护</t>
  </si>
  <si>
    <t>　　海事管理</t>
  </si>
  <si>
    <t>　　其他公路水路运输支出</t>
  </si>
  <si>
    <t>　邮政业支出</t>
  </si>
  <si>
    <t>　其他交通运输支出</t>
  </si>
  <si>
    <t>　　其他交通运输支出</t>
  </si>
  <si>
    <t>　工业和信息产业</t>
  </si>
  <si>
    <t>　商业流通事务</t>
  </si>
  <si>
    <t>　其他商业服务业等支出</t>
  </si>
  <si>
    <t>　　其他商业服务业等支出</t>
  </si>
  <si>
    <t>　自然资源事务</t>
  </si>
  <si>
    <t>　　其他自然资源事务支出</t>
  </si>
  <si>
    <t>　气象事务</t>
  </si>
  <si>
    <t>　　气象事业机构</t>
  </si>
  <si>
    <t>　　其他气象事务支出</t>
  </si>
  <si>
    <t>　其他自然资源海洋气象等支出</t>
  </si>
  <si>
    <t>　　其他自然资源海洋气象等支出</t>
  </si>
  <si>
    <t>　住房改革支出</t>
  </si>
  <si>
    <t>　　住房公积金</t>
  </si>
  <si>
    <t>　　购房补贴</t>
  </si>
  <si>
    <t>　城乡社区住宅</t>
  </si>
  <si>
    <t>　　住房公积金管理</t>
  </si>
  <si>
    <t>　粮油物资事务</t>
  </si>
  <si>
    <t>　　其他粮油物资事务支出</t>
  </si>
  <si>
    <t>　重要商品储备</t>
  </si>
  <si>
    <t>　　应急物资储备</t>
  </si>
  <si>
    <t>　应急管理事务</t>
  </si>
  <si>
    <t>　　灾害风险防治</t>
  </si>
  <si>
    <t>　　安全监管</t>
  </si>
  <si>
    <t>　　应急管理</t>
  </si>
  <si>
    <t>　消防救援事务</t>
  </si>
  <si>
    <t>　地震事务</t>
  </si>
  <si>
    <t>　　其他地震事务支出</t>
  </si>
  <si>
    <t>支出合计</t>
  </si>
  <si>
    <t>附表5</t>
  </si>
  <si>
    <t>相山区本级2026年一般公共预算税收返还和转移支付预算表</t>
  </si>
  <si>
    <t>一、转移性支出</t>
  </si>
  <si>
    <t>（一）一般性转移支付</t>
  </si>
  <si>
    <t xml:space="preserve">    1、体制补助支出</t>
  </si>
  <si>
    <t xml:space="preserve">    2、均衡性转移支付支出</t>
  </si>
  <si>
    <r>
      <t xml:space="preserve">    3</t>
    </r>
    <r>
      <rPr>
        <sz val="11"/>
        <rFont val="宋体"/>
        <family val="3"/>
        <charset val="134"/>
      </rPr>
      <t>、县级基本财力保障机制奖补资金支出</t>
    </r>
  </si>
  <si>
    <r>
      <t xml:space="preserve">    4</t>
    </r>
    <r>
      <rPr>
        <sz val="11"/>
        <rFont val="宋体"/>
        <family val="3"/>
        <charset val="134"/>
      </rPr>
      <t>、结算补助支出</t>
    </r>
  </si>
  <si>
    <r>
      <t xml:space="preserve">    5</t>
    </r>
    <r>
      <rPr>
        <sz val="11"/>
        <rFont val="宋体"/>
        <family val="3"/>
        <charset val="134"/>
      </rPr>
      <t>、资源枯竭型城市转移支付补助支出</t>
    </r>
  </si>
  <si>
    <r>
      <t xml:space="preserve">    6</t>
    </r>
    <r>
      <rPr>
        <sz val="11"/>
        <rFont val="宋体"/>
        <family val="3"/>
        <charset val="134"/>
      </rPr>
      <t>、产粮（油）大县奖励资金支出</t>
    </r>
  </si>
  <si>
    <r>
      <t xml:space="preserve">    7</t>
    </r>
    <r>
      <rPr>
        <sz val="11"/>
        <rFont val="宋体"/>
        <family val="3"/>
        <charset val="134"/>
      </rPr>
      <t>、固定数额补助支出</t>
    </r>
  </si>
  <si>
    <r>
      <t xml:space="preserve">    8</t>
    </r>
    <r>
      <rPr>
        <sz val="11"/>
        <rFont val="宋体"/>
        <family val="3"/>
        <charset val="134"/>
      </rPr>
      <t>、公共安全共同财政事权转移支付支出</t>
    </r>
  </si>
  <si>
    <r>
      <t xml:space="preserve">    9</t>
    </r>
    <r>
      <rPr>
        <sz val="11"/>
        <rFont val="宋体"/>
        <family val="3"/>
        <charset val="134"/>
      </rPr>
      <t>、教育共同财政事权转移支付支出</t>
    </r>
  </si>
  <si>
    <r>
      <t xml:space="preserve">    10</t>
    </r>
    <r>
      <rPr>
        <sz val="11"/>
        <rFont val="宋体"/>
        <family val="3"/>
        <charset val="134"/>
      </rPr>
      <t>、文化旅游体育与传媒共同财政事权转移支付支出</t>
    </r>
  </si>
  <si>
    <r>
      <t xml:space="preserve">    11</t>
    </r>
    <r>
      <rPr>
        <sz val="11"/>
        <rFont val="宋体"/>
        <family val="3"/>
        <charset val="134"/>
      </rPr>
      <t>、社会保障和就业共同财政事权转移支付支出</t>
    </r>
  </si>
  <si>
    <r>
      <t xml:space="preserve">    12</t>
    </r>
    <r>
      <rPr>
        <sz val="11"/>
        <rFont val="宋体"/>
        <family val="3"/>
        <charset val="134"/>
      </rPr>
      <t>、医疗卫生共同财政事权转移支付支出</t>
    </r>
  </si>
  <si>
    <r>
      <t xml:space="preserve">    13</t>
    </r>
    <r>
      <rPr>
        <sz val="11"/>
        <rFont val="宋体"/>
        <family val="3"/>
        <charset val="134"/>
      </rPr>
      <t>、节能环保共同财政事权转移支付支出</t>
    </r>
  </si>
  <si>
    <r>
      <t xml:space="preserve">    14</t>
    </r>
    <r>
      <rPr>
        <sz val="11"/>
        <rFont val="宋体"/>
        <family val="3"/>
        <charset val="134"/>
      </rPr>
      <t>、农林水共同财政事权转移支付支出</t>
    </r>
  </si>
  <si>
    <r>
      <t xml:space="preserve">    15</t>
    </r>
    <r>
      <rPr>
        <sz val="11"/>
        <rFont val="宋体"/>
        <family val="3"/>
        <charset val="134"/>
      </rPr>
      <t>、交通运输共同财政事权转移支付支出</t>
    </r>
  </si>
  <si>
    <r>
      <t xml:space="preserve">    16</t>
    </r>
    <r>
      <rPr>
        <sz val="11"/>
        <rFont val="宋体"/>
        <family val="3"/>
        <charset val="134"/>
      </rPr>
      <t>、住房保障共同财政事权转移支付支出</t>
    </r>
  </si>
  <si>
    <r>
      <t xml:space="preserve">    17</t>
    </r>
    <r>
      <rPr>
        <sz val="11"/>
        <rFont val="宋体"/>
        <family val="3"/>
        <charset val="134"/>
      </rPr>
      <t>、粮油物资储备共同财政事权转移支付支出</t>
    </r>
  </si>
  <si>
    <r>
      <t xml:space="preserve">    18</t>
    </r>
    <r>
      <rPr>
        <sz val="11"/>
        <rFont val="宋体"/>
        <family val="3"/>
        <charset val="134"/>
      </rPr>
      <t>、灾害防治及应急管理共同财政事权转移支付支出</t>
    </r>
  </si>
  <si>
    <r>
      <t xml:space="preserve">    19</t>
    </r>
    <r>
      <rPr>
        <sz val="11"/>
        <rFont val="宋体"/>
        <family val="3"/>
        <charset val="134"/>
      </rPr>
      <t>、其他一般性转移支付支出</t>
    </r>
  </si>
  <si>
    <t>（二）专项转移支付</t>
  </si>
  <si>
    <t xml:space="preserve">  1、一般公共服务支出</t>
  </si>
  <si>
    <r>
      <t xml:space="preserve">  </t>
    </r>
    <r>
      <rPr>
        <sz val="11"/>
        <color indexed="8"/>
        <rFont val="宋体"/>
        <family val="3"/>
        <charset val="134"/>
      </rPr>
      <t>2</t>
    </r>
    <r>
      <rPr>
        <sz val="11"/>
        <color indexed="8"/>
        <rFont val="宋体"/>
        <family val="3"/>
        <charset val="134"/>
      </rPr>
      <t>、公共安全支出</t>
    </r>
  </si>
  <si>
    <r>
      <t xml:space="preserve">  </t>
    </r>
    <r>
      <rPr>
        <sz val="11"/>
        <color indexed="8"/>
        <rFont val="宋体"/>
        <family val="3"/>
        <charset val="134"/>
      </rPr>
      <t>3</t>
    </r>
    <r>
      <rPr>
        <sz val="11"/>
        <color indexed="8"/>
        <rFont val="宋体"/>
        <family val="3"/>
        <charset val="134"/>
      </rPr>
      <t>、社会保障和就业支出</t>
    </r>
  </si>
  <si>
    <r>
      <t xml:space="preserve">  </t>
    </r>
    <r>
      <rPr>
        <sz val="11"/>
        <color indexed="8"/>
        <rFont val="宋体"/>
        <family val="3"/>
        <charset val="134"/>
      </rPr>
      <t>4</t>
    </r>
    <r>
      <rPr>
        <sz val="11"/>
        <color indexed="8"/>
        <rFont val="宋体"/>
        <family val="3"/>
        <charset val="134"/>
      </rPr>
      <t>、卫生健康支出</t>
    </r>
  </si>
  <si>
    <r>
      <t xml:space="preserve">  </t>
    </r>
    <r>
      <rPr>
        <sz val="11"/>
        <color indexed="8"/>
        <rFont val="宋体"/>
        <family val="3"/>
        <charset val="134"/>
      </rPr>
      <t>5</t>
    </r>
    <r>
      <rPr>
        <sz val="11"/>
        <color indexed="8"/>
        <rFont val="宋体"/>
        <family val="3"/>
        <charset val="134"/>
      </rPr>
      <t>、节能环保支出</t>
    </r>
  </si>
  <si>
    <r>
      <t xml:space="preserve">  </t>
    </r>
    <r>
      <rPr>
        <sz val="11"/>
        <color indexed="8"/>
        <rFont val="宋体"/>
        <family val="3"/>
        <charset val="134"/>
      </rPr>
      <t>6</t>
    </r>
    <r>
      <rPr>
        <sz val="11"/>
        <color indexed="8"/>
        <rFont val="宋体"/>
        <family val="3"/>
        <charset val="134"/>
      </rPr>
      <t>、农林水支出</t>
    </r>
  </si>
  <si>
    <r>
      <t xml:space="preserve">  </t>
    </r>
    <r>
      <rPr>
        <sz val="11"/>
        <color indexed="8"/>
        <rFont val="宋体"/>
        <family val="3"/>
        <charset val="134"/>
      </rPr>
      <t>7</t>
    </r>
    <r>
      <rPr>
        <sz val="11"/>
        <color indexed="8"/>
        <rFont val="宋体"/>
        <family val="3"/>
        <charset val="134"/>
      </rPr>
      <t>、交通运输支出</t>
    </r>
  </si>
  <si>
    <r>
      <t xml:space="preserve">  8</t>
    </r>
    <r>
      <rPr>
        <sz val="11"/>
        <color indexed="8"/>
        <rFont val="宋体"/>
        <family val="3"/>
        <charset val="134"/>
      </rPr>
      <t>、商业服务业支出</t>
    </r>
  </si>
  <si>
    <r>
      <t xml:space="preserve">  9</t>
    </r>
    <r>
      <rPr>
        <sz val="11"/>
        <color indexed="8"/>
        <rFont val="宋体"/>
        <family val="3"/>
        <charset val="134"/>
      </rPr>
      <t>、住房保障支出</t>
    </r>
  </si>
  <si>
    <r>
      <t xml:space="preserve">  1</t>
    </r>
    <r>
      <rPr>
        <sz val="11"/>
        <color indexed="8"/>
        <rFont val="宋体"/>
        <family val="3"/>
        <charset val="134"/>
      </rPr>
      <t>1</t>
    </r>
    <r>
      <rPr>
        <sz val="11"/>
        <color indexed="8"/>
        <rFont val="宋体"/>
        <family val="3"/>
        <charset val="134"/>
      </rPr>
      <t>、其他支出</t>
    </r>
  </si>
  <si>
    <t>二、税收返还</t>
  </si>
  <si>
    <t xml:space="preserve">    增值税返还</t>
  </si>
  <si>
    <t xml:space="preserve">    消费税返还</t>
  </si>
  <si>
    <t xml:space="preserve">    所得税基数返还</t>
  </si>
  <si>
    <t xml:space="preserve">    成品油税费改革返还</t>
  </si>
  <si>
    <t>税收返还和转移支付合计</t>
  </si>
  <si>
    <t>附表6</t>
  </si>
  <si>
    <t>相山区本级2026年税收返还分地区预算表</t>
  </si>
  <si>
    <t>地   区</t>
  </si>
  <si>
    <t>相山区本级</t>
  </si>
  <si>
    <t>总    计</t>
  </si>
  <si>
    <t>本表无数据</t>
  </si>
  <si>
    <t>附表7</t>
  </si>
  <si>
    <t xml:space="preserve">相山区本级2026年一般性转移支付分地区预算表 </t>
  </si>
  <si>
    <t>地     区</t>
  </si>
  <si>
    <t>合计</t>
  </si>
  <si>
    <t>附表8</t>
  </si>
  <si>
    <t xml:space="preserve">相山区本级2026年专项转移支付分地区预算表 </t>
  </si>
  <si>
    <r>
      <t>202</t>
    </r>
    <r>
      <rPr>
        <b/>
        <sz val="12"/>
        <color indexed="8"/>
        <rFont val="宋体"/>
        <family val="3"/>
        <charset val="134"/>
      </rPr>
      <t>6</t>
    </r>
    <r>
      <rPr>
        <b/>
        <sz val="12"/>
        <color indexed="8"/>
        <rFont val="宋体"/>
        <family val="3"/>
        <charset val="134"/>
      </rPr>
      <t>年预算数</t>
    </r>
  </si>
  <si>
    <t>附表9</t>
  </si>
  <si>
    <t>相山区本级政府一般债务限额和余额情况表</t>
  </si>
  <si>
    <t xml:space="preserve">项       目  </t>
  </si>
  <si>
    <t>金   额</t>
  </si>
  <si>
    <t>一、2025年末区本级政府债务限额</t>
  </si>
  <si>
    <t>二、2025年末区本级政府债务余额</t>
  </si>
  <si>
    <t>附表10</t>
  </si>
  <si>
    <t>相山区本级2026年政府性基金收入预算表</t>
  </si>
  <si>
    <t>一、国家电影事业发展专项资金收入</t>
  </si>
  <si>
    <t>二、城市公用事业附加收入</t>
  </si>
  <si>
    <t>三、国有土地收益基金收入</t>
  </si>
  <si>
    <t>四、农业土地开发资金收入</t>
  </si>
  <si>
    <t>五、国有土地使用权出让收入</t>
  </si>
  <si>
    <t>六、大中型水库库区基金收入</t>
  </si>
  <si>
    <t>七、彩票公益金收入</t>
  </si>
  <si>
    <t>八、城市基础设施配套费收入</t>
  </si>
  <si>
    <t>九、小型水库移民扶助基金收入</t>
  </si>
  <si>
    <t>十、国家重大水利工程建设基金收入</t>
  </si>
  <si>
    <t>十一、车辆通行费</t>
  </si>
  <si>
    <t>十二、污水处理费收入</t>
  </si>
  <si>
    <t>十三、彩票发行机构和彩票销售机构的业务费用</t>
  </si>
  <si>
    <t>十四、其他政府性基金收入</t>
  </si>
  <si>
    <t>十五、彩票发行机构和彩票销售机构的业务费用</t>
  </si>
  <si>
    <t>十六、专项债务对应项目专项收入</t>
  </si>
  <si>
    <t>收入合计</t>
  </si>
  <si>
    <t>加：上年结余收入</t>
  </si>
  <si>
    <t xml:space="preserve">    上级补助收入</t>
  </si>
  <si>
    <t xml:space="preserve">    地方政府专项债务收入</t>
  </si>
  <si>
    <t xml:space="preserve">    地方政府专项债务转贷收入</t>
  </si>
  <si>
    <t>收入总计</t>
  </si>
  <si>
    <t>附表11</t>
  </si>
  <si>
    <t>相山区本级2026年政府性基金支出预算表</t>
  </si>
  <si>
    <t>项               目</t>
  </si>
  <si>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</si>
  <si>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</si>
  <si>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</si>
  <si>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</si>
  <si>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</si>
  <si>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</si>
  <si>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</si>
  <si>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</si>
  <si>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</si>
  <si>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</si>
  <si>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</si>
  <si>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</si>
  <si>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 </t>
  </si>
  <si>
    <t xml:space="preserve">   国家电影事业发展专项资金对应专项债务收入安排的支出</t>
  </si>
  <si>
    <t xml:space="preserve">      资助城市影院</t>
  </si>
  <si>
    <t xml:space="preserve">      其他国家电影事业发展专项资金对应专项债务收入支出</t>
  </si>
  <si>
    <t>二、节能环保支出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</si>
  <si>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</si>
  <si>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</si>
  <si>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</si>
  <si>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</si>
  <si>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</si>
  <si>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</si>
  <si>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</si>
  <si>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</si>
  <si>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</si>
  <si>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</si>
  <si>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三、城乡社区支出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</si>
  <si>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</si>
  <si>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</si>
  <si>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</si>
  <si>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</si>
  <si>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</si>
  <si>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</si>
  <si>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</si>
  <si>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</si>
  <si>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</si>
  <si>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</si>
  <si>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</si>
  <si>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</si>
  <si>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</si>
  <si>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</si>
  <si>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</si>
  <si>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</si>
  <si>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</si>
  <si>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</si>
  <si>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</si>
  <si>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</si>
  <si>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</si>
  <si>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</si>
  <si>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</si>
  <si>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</si>
  <si>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</si>
  <si>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</si>
  <si>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</si>
  <si>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</si>
  <si>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</si>
  <si>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</si>
  <si>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</si>
  <si>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</si>
  <si>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</si>
  <si>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</si>
  <si>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</si>
  <si>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</si>
  <si>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</si>
  <si>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</si>
  <si>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超长期特别国债安排的支出</t>
  </si>
  <si>
    <r>
      <t xml:space="preserve">     </t>
    </r>
    <r>
      <rPr>
        <sz val="11"/>
        <rFont val="宋体"/>
        <family val="3"/>
        <charset val="134"/>
      </rPr>
      <t>制造业</t>
    </r>
  </si>
  <si>
    <t xml:space="preserve">      其他城乡社区支出</t>
  </si>
  <si>
    <t>四、农林水支出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</si>
  <si>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</si>
  <si>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</si>
  <si>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</si>
  <si>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</si>
  <si>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</si>
  <si>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</si>
  <si>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</si>
  <si>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</si>
  <si>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</si>
  <si>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</si>
  <si>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</si>
  <si>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</si>
  <si>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</si>
  <si>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大中型水库移民后期扶持基金支出</t>
  </si>
  <si>
    <t xml:space="preserve">      移民补助</t>
  </si>
  <si>
    <t xml:space="preserve">      其他大中型水库移民后期扶持基金支出</t>
  </si>
  <si>
    <t>五、交通运输支出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</si>
  <si>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</si>
  <si>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</si>
  <si>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</si>
  <si>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</si>
  <si>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</si>
  <si>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</si>
  <si>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</si>
  <si>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</si>
  <si>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</si>
  <si>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</si>
  <si>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</si>
  <si>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</si>
  <si>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</si>
  <si>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</si>
  <si>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</si>
  <si>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</si>
  <si>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</si>
  <si>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</si>
  <si>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</si>
  <si>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</si>
  <si>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</si>
  <si>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</si>
  <si>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</si>
  <si>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</si>
  <si>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</si>
  <si>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</si>
  <si>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</si>
  <si>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</si>
  <si>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</si>
  <si>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</si>
  <si>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</si>
  <si>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</si>
  <si>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</si>
  <si>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</si>
  <si>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</si>
  <si>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</si>
  <si>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</si>
  <si>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</si>
  <si>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</si>
  <si>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</si>
  <si>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</si>
  <si>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</si>
  <si>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</si>
  <si>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</si>
  <si>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</si>
  <si>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</si>
  <si>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六、资源勘探工业信息等支出</t>
  </si>
  <si>
    <t xml:space="preserve">    农网还贷资金支出</t>
  </si>
  <si>
    <t xml:space="preserve">      地方农网还贷资金支出</t>
  </si>
  <si>
    <t xml:space="preserve">      其他农网还贷资金支出</t>
  </si>
  <si>
    <t>七、其他支出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</si>
  <si>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</si>
  <si>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</si>
  <si>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</si>
  <si>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</si>
  <si>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</si>
  <si>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</si>
  <si>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</si>
  <si>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</si>
  <si>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</si>
  <si>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</si>
  <si>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</si>
  <si>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</si>
  <si>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</si>
  <si>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</si>
  <si>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</si>
  <si>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</si>
  <si>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</si>
  <si>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</si>
  <si>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</si>
  <si>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</si>
  <si>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</si>
  <si>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</si>
  <si>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</si>
  <si>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</si>
  <si>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</si>
  <si>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八、债务付息支出</t>
  </si>
  <si>
    <t>九、债务发行费用支出</t>
  </si>
  <si>
    <t xml:space="preserve">    补助市县支出</t>
  </si>
  <si>
    <t xml:space="preserve">    地方政府专项债务还本支出</t>
  </si>
  <si>
    <t xml:space="preserve">    年终结余</t>
  </si>
  <si>
    <t>支出总计</t>
  </si>
  <si>
    <t>附表12</t>
  </si>
  <si>
    <t>相山区本级2026年政府性基金转移支付预算表</t>
  </si>
  <si>
    <t>项     目</t>
  </si>
  <si>
    <t>一、国家电影事业发展专项资金</t>
  </si>
  <si>
    <t>二、旅游发展基金</t>
  </si>
  <si>
    <t>三、中央水库移民扶持基金(大中型水库移民后期扶持基金)</t>
  </si>
  <si>
    <t>四、民航发展基金用于民航基础设施建设和机场航线补贴资金</t>
  </si>
  <si>
    <t>五、加快重点地区和城市建设</t>
  </si>
  <si>
    <t>六、彩票公益金安排的支出</t>
  </si>
  <si>
    <t xml:space="preserve">    支  出  合  计</t>
  </si>
  <si>
    <t>附表13</t>
  </si>
  <si>
    <t>相山区本级政府专项债务限额和余额情况表</t>
  </si>
  <si>
    <t xml:space="preserve">项   目  </t>
  </si>
  <si>
    <t>一、2025年市本级政府债务余额限额</t>
  </si>
  <si>
    <t>二、2025年末市本级政府债务余额</t>
  </si>
  <si>
    <t>附表14</t>
  </si>
  <si>
    <t xml:space="preserve">相山区本级2026年国有资本经营收入预算表 </t>
  </si>
  <si>
    <t>一、利润收入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</si>
  <si>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</si>
  <si>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</si>
  <si>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</si>
  <si>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</si>
  <si>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</si>
  <si>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运输企业利润收入</t>
  </si>
  <si>
    <t xml:space="preserve">  其他国有资本经营预算企业利润收入</t>
  </si>
  <si>
    <t>二、股利、股息收入</t>
  </si>
  <si>
    <t xml:space="preserve">  国有控股公司股利、股息收入</t>
  </si>
  <si>
    <t xml:space="preserve">  国有参股公司股利、股息收入</t>
  </si>
  <si>
    <t xml:space="preserve">  其他国有资本经营预算企业股利、股息收入</t>
  </si>
  <si>
    <t>三、产权转让收入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</si>
  <si>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</si>
  <si>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</si>
  <si>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</si>
  <si>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</si>
  <si>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</si>
  <si>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</si>
  <si>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</si>
  <si>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五、其他国有资本经营预算收入</t>
  </si>
  <si>
    <t xml:space="preserve">  其他国有资本经营预算收入</t>
  </si>
  <si>
    <t xml:space="preserve">    转移支付收入</t>
  </si>
  <si>
    <t>附表15</t>
  </si>
  <si>
    <t xml:space="preserve">相山区本级2026年国有资本经营支出预算表 </t>
  </si>
  <si>
    <t>一、社会保障和就业支出</t>
  </si>
  <si>
    <t xml:space="preserve">  补充全国社会保障基金</t>
  </si>
  <si>
    <t xml:space="preserve">    国有资本经营预算补充社保基金支出</t>
  </si>
  <si>
    <t>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</si>
  <si>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</si>
  <si>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</si>
  <si>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</si>
  <si>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</si>
  <si>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</si>
  <si>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国有企业退休人员社社会化管理补助支出</t>
  </si>
  <si>
    <t xml:space="preserve">    国有企业改革成本支出</t>
  </si>
  <si>
    <t>……</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</si>
  <si>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</si>
  <si>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</si>
  <si>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</si>
  <si>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</si>
  <si>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</si>
  <si>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</si>
  <si>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</si>
  <si>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t>
  </si>
  <si>
    <t xml:space="preserve">  其他国有资本经营预算支出</t>
  </si>
  <si>
    <t xml:space="preserve">   其他国有资本经营预算支出</t>
  </si>
  <si>
    <t>加：结转下年</t>
  </si>
  <si>
    <r>
      <t xml:space="preserve"> </t>
    </r>
    <r>
      <rPr>
        <sz val="11"/>
        <color indexed="8"/>
        <rFont val="宋体"/>
        <family val="3"/>
        <charset val="134"/>
      </rPr>
      <t xml:space="preserve">   补助县区支出</t>
    </r>
  </si>
  <si>
    <r>
      <t xml:space="preserve"> </t>
    </r>
    <r>
      <rPr>
        <sz val="11"/>
        <color indexed="8"/>
        <rFont val="宋体"/>
        <family val="3"/>
        <charset val="134"/>
      </rPr>
      <t xml:space="preserve">   </t>
    </r>
    <r>
      <rPr>
        <sz val="11"/>
        <color indexed="8"/>
        <rFont val="宋体"/>
        <family val="3"/>
        <charset val="134"/>
      </rPr>
      <t>调出资金</t>
    </r>
  </si>
  <si>
    <t>附表16</t>
  </si>
  <si>
    <t xml:space="preserve">相山区本级2026年社会保险基金收入预算表 </t>
  </si>
  <si>
    <r>
      <t>202</t>
    </r>
    <r>
      <rPr>
        <b/>
        <sz val="11"/>
        <rFont val="宋体"/>
        <family val="3"/>
        <charset val="134"/>
      </rPr>
      <t>6</t>
    </r>
    <r>
      <rPr>
        <b/>
        <sz val="11"/>
        <rFont val="宋体"/>
        <family val="3"/>
        <charset val="134"/>
      </rPr>
      <t>年预算数</t>
    </r>
  </si>
  <si>
    <t>一.企业职工基本养老保险基金(全国统筹)</t>
  </si>
  <si>
    <t xml:space="preserve">  基本养老保险费收入</t>
  </si>
  <si>
    <t xml:space="preserve">  利息收入</t>
  </si>
  <si>
    <t xml:space="preserve">  财政补贴收入</t>
  </si>
  <si>
    <t xml:space="preserve">  委托投资收益</t>
  </si>
  <si>
    <t xml:space="preserve">  其他收入</t>
  </si>
  <si>
    <t xml:space="preserve">  转移收入</t>
  </si>
  <si>
    <t xml:space="preserve">  上级补助收入</t>
  </si>
  <si>
    <t>二.城乡居民基本养老保险基金</t>
  </si>
  <si>
    <t xml:space="preserve">  集体补助</t>
  </si>
  <si>
    <t>三.机关事业单位基本养老保险基金</t>
  </si>
  <si>
    <t>四.城镇职工基本医疗保险基金</t>
  </si>
  <si>
    <t xml:space="preserve">  基本医疗保险费收入</t>
  </si>
  <si>
    <t>五.城乡居民基本医疗保险基金</t>
  </si>
  <si>
    <t>六.工伤保险基金(全省统筹)</t>
  </si>
  <si>
    <t xml:space="preserve">  工伤保险费收入</t>
  </si>
  <si>
    <t>七.失业保险基金(全省统筹)</t>
  </si>
  <si>
    <t xml:space="preserve">  失业保险费收入</t>
  </si>
  <si>
    <t>八.长期护理保险基金</t>
  </si>
  <si>
    <t xml:space="preserve">  长期护理保险费收入</t>
  </si>
  <si>
    <t>附表17</t>
  </si>
  <si>
    <t xml:space="preserve">   基本养老金支出</t>
  </si>
  <si>
    <t xml:space="preserve">   丧葬抚恤补助支出</t>
  </si>
  <si>
    <t xml:space="preserve">   转移支出</t>
  </si>
  <si>
    <t xml:space="preserve">  其他支出</t>
  </si>
  <si>
    <t xml:space="preserve">   上解上级支出</t>
  </si>
  <si>
    <t xml:space="preserve">   基础养老金支出</t>
  </si>
  <si>
    <t xml:space="preserve">   个人账户养老金支出</t>
  </si>
  <si>
    <t xml:space="preserve">   丧葬补助金支出</t>
  </si>
  <si>
    <t xml:space="preserve">   其他支出</t>
  </si>
  <si>
    <t xml:space="preserve">  基本养老金支出</t>
  </si>
  <si>
    <t xml:space="preserve">  转移支出</t>
  </si>
  <si>
    <t xml:space="preserve">  基本医疗保险待遇支出</t>
  </si>
  <si>
    <t xml:space="preserve">  大病保险支出</t>
  </si>
  <si>
    <t xml:space="preserve">  工伤保险待遇支出</t>
  </si>
  <si>
    <t xml:space="preserve">  劳动能力鉴定支出</t>
  </si>
  <si>
    <t xml:space="preserve">  失业保险金支出</t>
  </si>
  <si>
    <t xml:space="preserve">  基本医疗保险费支出 </t>
  </si>
  <si>
    <t xml:space="preserve">  丧葬补助金和抚恤金支出</t>
  </si>
  <si>
    <t xml:space="preserve">  职业培训和职业介绍补贴支出</t>
  </si>
  <si>
    <t xml:space="preserve">  稳定岗位补贴支出</t>
  </si>
  <si>
    <t xml:space="preserve">  技能提升补贴支出</t>
  </si>
  <si>
    <t xml:space="preserve">  其他费用支出</t>
  </si>
  <si>
    <t xml:space="preserve">  上解上级支出</t>
  </si>
  <si>
    <t xml:space="preserve">  长期护理保险待遇支出</t>
  </si>
  <si>
    <t>附表18</t>
  </si>
  <si>
    <t>加：上级提前下达转移支付数</t>
  </si>
  <si>
    <t>附表19</t>
  </si>
  <si>
    <r>
      <t>202</t>
    </r>
    <r>
      <rPr>
        <b/>
        <sz val="11"/>
        <color indexed="8"/>
        <rFont val="宋体"/>
        <family val="3"/>
        <charset val="134"/>
      </rPr>
      <t>5年预算数</t>
    </r>
  </si>
  <si>
    <r>
      <t>202</t>
    </r>
    <r>
      <rPr>
        <b/>
        <sz val="11"/>
        <rFont val="宋体"/>
        <family val="3"/>
        <charset val="134"/>
      </rPr>
      <t>5年预算合计数</t>
    </r>
  </si>
  <si>
    <t>附表20</t>
  </si>
  <si>
    <t>一、国有资本经营预算支出</t>
  </si>
  <si>
    <t xml:space="preserve">   国有企业退休人员社会化管理补助资金</t>
  </si>
  <si>
    <r>
      <t>2026</t>
    </r>
    <r>
      <rPr>
        <b/>
        <sz val="11"/>
        <color rgb="FF000000"/>
        <rFont val="宋体"/>
        <family val="3"/>
        <charset val="134"/>
      </rPr>
      <t>年预算数</t>
    </r>
    <phoneticPr fontId="26" type="noConversion"/>
  </si>
  <si>
    <r>
      <t>2026</t>
    </r>
    <r>
      <rPr>
        <b/>
        <sz val="11"/>
        <rFont val="宋体"/>
        <family val="3"/>
        <charset val="134"/>
      </rPr>
      <t>年预算合计数</t>
    </r>
    <phoneticPr fontId="26" type="noConversion"/>
  </si>
  <si>
    <t>一、一般公共服务支出</t>
    <phoneticPr fontId="26" type="noConversion"/>
  </si>
  <si>
    <r>
      <t xml:space="preserve"> </t>
    </r>
    <r>
      <rPr>
        <sz val="12"/>
        <color rgb="FF000000"/>
        <rFont val="宋体"/>
        <family val="3"/>
        <charset val="134"/>
      </rPr>
      <t xml:space="preserve">   其他税收事务支出</t>
    </r>
    <phoneticPr fontId="26" type="noConversion"/>
  </si>
  <si>
    <t xml:space="preserve">    其他审计事务支出</t>
    <phoneticPr fontId="26" type="noConversion"/>
  </si>
  <si>
    <t>民族事务</t>
    <phoneticPr fontId="26" type="noConversion"/>
  </si>
  <si>
    <t>事业运行</t>
    <phoneticPr fontId="26" type="noConversion"/>
  </si>
  <si>
    <r>
      <t xml:space="preserve"> </t>
    </r>
    <r>
      <rPr>
        <sz val="12"/>
        <color rgb="FF000000"/>
        <rFont val="宋体"/>
        <family val="3"/>
        <charset val="134"/>
      </rPr>
      <t xml:space="preserve">   其他信访事务支出</t>
    </r>
    <phoneticPr fontId="26" type="noConversion"/>
  </si>
  <si>
    <t xml:space="preserve">  其他一般公共服务支出</t>
    <phoneticPr fontId="26" type="noConversion"/>
  </si>
  <si>
    <r>
      <t xml:space="preserve"> </t>
    </r>
    <r>
      <rPr>
        <sz val="12"/>
        <color rgb="FF000000"/>
        <rFont val="宋体"/>
        <family val="3"/>
        <charset val="134"/>
      </rPr>
      <t xml:space="preserve">   其他一般公共服务支出</t>
    </r>
    <phoneticPr fontId="26" type="noConversion"/>
  </si>
  <si>
    <t>二、国防支出</t>
    <phoneticPr fontId="26" type="noConversion"/>
  </si>
  <si>
    <t>三、公共安全支出</t>
    <phoneticPr fontId="26" type="noConversion"/>
  </si>
  <si>
    <r>
      <t xml:space="preserve"> </t>
    </r>
    <r>
      <rPr>
        <sz val="12"/>
        <color rgb="FF000000"/>
        <rFont val="宋体"/>
        <family val="3"/>
        <charset val="134"/>
      </rPr>
      <t xml:space="preserve">   其他公安支出</t>
    </r>
    <phoneticPr fontId="26" type="noConversion"/>
  </si>
  <si>
    <t>　　其他法院支出</t>
    <phoneticPr fontId="26" type="noConversion"/>
  </si>
  <si>
    <t xml:space="preserve">  其他公共安全支出</t>
    <phoneticPr fontId="26" type="noConversion"/>
  </si>
  <si>
    <r>
      <t xml:space="preserve"> </t>
    </r>
    <r>
      <rPr>
        <sz val="12"/>
        <color rgb="FF000000"/>
        <rFont val="宋体"/>
        <family val="3"/>
        <charset val="134"/>
      </rPr>
      <t xml:space="preserve">   其他公共安全支出</t>
    </r>
    <phoneticPr fontId="26" type="noConversion"/>
  </si>
  <si>
    <t>四、教育支出</t>
    <phoneticPr fontId="26" type="noConversion"/>
  </si>
  <si>
    <r>
      <t xml:space="preserve"> </t>
    </r>
    <r>
      <rPr>
        <sz val="12"/>
        <color rgb="FF000000"/>
        <rFont val="宋体"/>
        <family val="3"/>
        <charset val="134"/>
      </rPr>
      <t xml:space="preserve">   其他职业教育支出</t>
    </r>
    <phoneticPr fontId="26" type="noConversion"/>
  </si>
  <si>
    <t>五、科学技术支出</t>
    <phoneticPr fontId="26" type="noConversion"/>
  </si>
  <si>
    <t>六、文化旅游体育与传媒支出</t>
    <phoneticPr fontId="26" type="noConversion"/>
  </si>
  <si>
    <t xml:space="preserve">    文物保护</t>
    <phoneticPr fontId="26" type="noConversion"/>
  </si>
  <si>
    <t>七、社会保障和就业支出</t>
    <phoneticPr fontId="26" type="noConversion"/>
  </si>
  <si>
    <t>　退役安置、义务兵优待、其他优抚支出、褒扬纪念</t>
    <phoneticPr fontId="26" type="noConversion"/>
  </si>
  <si>
    <t xml:space="preserve">  其他生活救助</t>
    <phoneticPr fontId="26" type="noConversion"/>
  </si>
  <si>
    <r>
      <t xml:space="preserve"> </t>
    </r>
    <r>
      <rPr>
        <sz val="12"/>
        <color rgb="FF000000"/>
        <rFont val="宋体"/>
        <family val="3"/>
        <charset val="134"/>
      </rPr>
      <t xml:space="preserve">   其他城市生活救助</t>
    </r>
    <phoneticPr fontId="26" type="noConversion"/>
  </si>
  <si>
    <t xml:space="preserve">  财政对基本养老保险基金的补助</t>
    <phoneticPr fontId="26" type="noConversion"/>
  </si>
  <si>
    <r>
      <t xml:space="preserve"> </t>
    </r>
    <r>
      <rPr>
        <sz val="12"/>
        <color rgb="FF000000"/>
        <rFont val="宋体"/>
        <family val="3"/>
        <charset val="134"/>
      </rPr>
      <t xml:space="preserve">   财政对企业职工基本养老保险基金的补助</t>
    </r>
    <phoneticPr fontId="26" type="noConversion"/>
  </si>
  <si>
    <r>
      <t xml:space="preserve"> </t>
    </r>
    <r>
      <rPr>
        <sz val="12"/>
        <color rgb="FF000000"/>
        <rFont val="宋体"/>
        <family val="3"/>
        <charset val="134"/>
      </rPr>
      <t xml:space="preserve">   财政对城乡居民基本养老保险基金的补助</t>
    </r>
    <phoneticPr fontId="26" type="noConversion"/>
  </si>
  <si>
    <t>八、卫生健康支出</t>
    <phoneticPr fontId="26" type="noConversion"/>
  </si>
  <si>
    <t>城市社区卫生机构</t>
  </si>
  <si>
    <t>乡镇卫生院</t>
  </si>
  <si>
    <r>
      <t xml:space="preserve"> </t>
    </r>
    <r>
      <rPr>
        <sz val="12"/>
        <color rgb="FF000000"/>
        <rFont val="宋体"/>
        <family val="3"/>
        <charset val="134"/>
      </rPr>
      <t xml:space="preserve">   其他计划生育事务支出</t>
    </r>
    <phoneticPr fontId="26" type="noConversion"/>
  </si>
  <si>
    <t xml:space="preserve">  财政对基本医疗保险基金的补助</t>
    <phoneticPr fontId="26" type="noConversion"/>
  </si>
  <si>
    <t xml:space="preserve">    财政对城乡居民基本医疗保险基金的补助</t>
    <phoneticPr fontId="26" type="noConversion"/>
  </si>
  <si>
    <r>
      <t xml:space="preserve"> </t>
    </r>
    <r>
      <rPr>
        <sz val="12"/>
        <color rgb="FF000000"/>
        <rFont val="宋体"/>
        <family val="3"/>
        <charset val="134"/>
      </rPr>
      <t xml:space="preserve">   其他医疗救助支出</t>
    </r>
    <phoneticPr fontId="26" type="noConversion"/>
  </si>
  <si>
    <t xml:space="preserve">    优抚对象医疗救助</t>
    <phoneticPr fontId="26" type="noConversion"/>
  </si>
  <si>
    <r>
      <t xml:space="preserve"> </t>
    </r>
    <r>
      <rPr>
        <sz val="12"/>
        <color rgb="FF000000"/>
        <rFont val="宋体"/>
        <family val="3"/>
        <charset val="134"/>
      </rPr>
      <t xml:space="preserve">   其他医疗保障管理事务支出</t>
    </r>
    <phoneticPr fontId="26" type="noConversion"/>
  </si>
  <si>
    <t xml:space="preserve">  育幼服务</t>
    <phoneticPr fontId="26" type="noConversion"/>
  </si>
  <si>
    <r>
      <t xml:space="preserve"> </t>
    </r>
    <r>
      <rPr>
        <sz val="12"/>
        <color rgb="FF000000"/>
        <rFont val="宋体"/>
        <family val="3"/>
        <charset val="134"/>
      </rPr>
      <t xml:space="preserve">   育儿补贴</t>
    </r>
    <phoneticPr fontId="26" type="noConversion"/>
  </si>
  <si>
    <t>九、节能环保支出</t>
    <phoneticPr fontId="26" type="noConversion"/>
  </si>
  <si>
    <t xml:space="preserve">  自然生态保护</t>
    <phoneticPr fontId="26" type="noConversion"/>
  </si>
  <si>
    <r>
      <t xml:space="preserve"> </t>
    </r>
    <r>
      <rPr>
        <sz val="12"/>
        <color rgb="FF000000"/>
        <rFont val="宋体"/>
        <family val="3"/>
        <charset val="134"/>
      </rPr>
      <t xml:space="preserve">   自然保护地</t>
    </r>
    <phoneticPr fontId="26" type="noConversion"/>
  </si>
  <si>
    <t xml:space="preserve">  清洁能源</t>
    <phoneticPr fontId="26" type="noConversion"/>
  </si>
  <si>
    <r>
      <t xml:space="preserve"> </t>
    </r>
    <r>
      <rPr>
        <sz val="12"/>
        <color rgb="FF000000"/>
        <rFont val="宋体"/>
        <family val="3"/>
        <charset val="134"/>
      </rPr>
      <t xml:space="preserve">   其他清洁能源支出</t>
    </r>
    <phoneticPr fontId="26" type="noConversion"/>
  </si>
  <si>
    <t xml:space="preserve">  其他节能环保支出</t>
    <phoneticPr fontId="26" type="noConversion"/>
  </si>
  <si>
    <r>
      <t xml:space="preserve"> </t>
    </r>
    <r>
      <rPr>
        <sz val="12"/>
        <color rgb="FF000000"/>
        <rFont val="宋体"/>
        <family val="3"/>
        <charset val="134"/>
      </rPr>
      <t xml:space="preserve">   其他节能环保支出</t>
    </r>
    <phoneticPr fontId="26" type="noConversion"/>
  </si>
  <si>
    <t>十、城乡社区支出</t>
    <phoneticPr fontId="26" type="noConversion"/>
  </si>
  <si>
    <t>其他城乡社区公共设施支出</t>
  </si>
  <si>
    <t>城乡社区规划与管理</t>
  </si>
  <si>
    <t>十一、农林水支出</t>
    <phoneticPr fontId="26" type="noConversion"/>
  </si>
  <si>
    <t xml:space="preserve">    防灾救灾</t>
    <phoneticPr fontId="26" type="noConversion"/>
  </si>
  <si>
    <t xml:space="preserve">    农业生产发展</t>
    <phoneticPr fontId="26" type="noConversion"/>
  </si>
  <si>
    <r>
      <t xml:space="preserve"> </t>
    </r>
    <r>
      <rPr>
        <sz val="12"/>
        <color rgb="FF000000"/>
        <rFont val="宋体"/>
        <family val="3"/>
        <charset val="134"/>
      </rPr>
      <t xml:space="preserve">   对高校毕业生到基层任职补助</t>
    </r>
    <phoneticPr fontId="26" type="noConversion"/>
  </si>
  <si>
    <r>
      <t xml:space="preserve"> </t>
    </r>
    <r>
      <rPr>
        <sz val="12"/>
        <color rgb="FF000000"/>
        <rFont val="宋体"/>
        <family val="3"/>
        <charset val="134"/>
      </rPr>
      <t xml:space="preserve">   其他水利支出</t>
    </r>
    <phoneticPr fontId="26" type="noConversion"/>
  </si>
  <si>
    <t xml:space="preserve">  巩固脱贫攻坚成果衔接乡村振兴</t>
    <phoneticPr fontId="26" type="noConversion"/>
  </si>
  <si>
    <r>
      <t xml:space="preserve"> </t>
    </r>
    <r>
      <rPr>
        <sz val="12"/>
        <color rgb="FF000000"/>
        <rFont val="宋体"/>
        <family val="3"/>
        <charset val="134"/>
      </rPr>
      <t xml:space="preserve">   其他巩固脱贫攻坚成果衔接乡村振兴支出</t>
    </r>
    <phoneticPr fontId="26" type="noConversion"/>
  </si>
  <si>
    <t xml:space="preserve">  农村综合改革</t>
    <phoneticPr fontId="26" type="noConversion"/>
  </si>
  <si>
    <t>对村民委员会和村党支部的补助</t>
  </si>
  <si>
    <t xml:space="preserve">  普惠金融发展支出</t>
    <phoneticPr fontId="26" type="noConversion"/>
  </si>
  <si>
    <t xml:space="preserve">    农业保险保费补贴</t>
    <phoneticPr fontId="26" type="noConversion"/>
  </si>
  <si>
    <t xml:space="preserve">    其他普惠金融发展支出</t>
    <phoneticPr fontId="26" type="noConversion"/>
  </si>
  <si>
    <t xml:space="preserve">  目标价格补贴</t>
    <phoneticPr fontId="26" type="noConversion"/>
  </si>
  <si>
    <t xml:space="preserve">    其他目标价格补贴</t>
    <phoneticPr fontId="26" type="noConversion"/>
  </si>
  <si>
    <t xml:space="preserve">  其他农林水支出</t>
    <phoneticPr fontId="26" type="noConversion"/>
  </si>
  <si>
    <t xml:space="preserve">    其他农林水支出</t>
    <phoneticPr fontId="26" type="noConversion"/>
  </si>
  <si>
    <t>十二、交通运输支出</t>
    <phoneticPr fontId="26" type="noConversion"/>
  </si>
  <si>
    <t xml:space="preserve">    公路建设</t>
    <phoneticPr fontId="26" type="noConversion"/>
  </si>
  <si>
    <t>十三、资源勘探工业信息等支出</t>
    <phoneticPr fontId="26" type="noConversion"/>
  </si>
  <si>
    <t>十四、商业服务业等支出</t>
    <phoneticPr fontId="26" type="noConversion"/>
  </si>
  <si>
    <r>
      <t xml:space="preserve"> </t>
    </r>
    <r>
      <rPr>
        <sz val="12"/>
        <color rgb="FF000000"/>
        <rFont val="宋体"/>
        <family val="3"/>
        <charset val="134"/>
      </rPr>
      <t xml:space="preserve">   其他商业流通事务支出</t>
    </r>
    <phoneticPr fontId="26" type="noConversion"/>
  </si>
  <si>
    <t>十五、自然资源海洋气象等支出</t>
    <phoneticPr fontId="26" type="noConversion"/>
  </si>
  <si>
    <t>十六、住房保障支出</t>
    <phoneticPr fontId="26" type="noConversion"/>
  </si>
  <si>
    <t xml:space="preserve">  保障性安居工程支出</t>
    <phoneticPr fontId="26" type="noConversion"/>
  </si>
  <si>
    <t xml:space="preserve">    农村危房改造</t>
    <phoneticPr fontId="26" type="noConversion"/>
  </si>
  <si>
    <r>
      <t xml:space="preserve"> </t>
    </r>
    <r>
      <rPr>
        <sz val="12"/>
        <color rgb="FF000000"/>
        <rFont val="宋体"/>
        <family val="3"/>
        <charset val="134"/>
      </rPr>
      <t xml:space="preserve">   老旧小区改造</t>
    </r>
    <phoneticPr fontId="26" type="noConversion"/>
  </si>
  <si>
    <t xml:space="preserve">    其他保障性安居工程支出</t>
    <phoneticPr fontId="26" type="noConversion"/>
  </si>
  <si>
    <t>十七、粮油物资储备支出</t>
    <phoneticPr fontId="26" type="noConversion"/>
  </si>
  <si>
    <t>十八、灾害防治及应急管理支出</t>
    <phoneticPr fontId="26" type="noConversion"/>
  </si>
  <si>
    <t xml:space="preserve">    应急救援</t>
    <phoneticPr fontId="26" type="noConversion"/>
  </si>
  <si>
    <t>消防应急救援</t>
  </si>
  <si>
    <t>十九、预备费</t>
    <phoneticPr fontId="26" type="noConversion"/>
  </si>
  <si>
    <t>二十、债务付息支出</t>
    <phoneticPr fontId="26" type="noConversion"/>
  </si>
  <si>
    <t xml:space="preserve">  地方政府其他一般债务付息支出</t>
    <phoneticPr fontId="26" type="noConversion"/>
  </si>
  <si>
    <t>二十一、其他支出</t>
    <phoneticPr fontId="26" type="noConversion"/>
  </si>
  <si>
    <t>行政运行</t>
    <phoneticPr fontId="26" type="noConversion"/>
  </si>
  <si>
    <t>　　提租补贴</t>
    <phoneticPr fontId="26" type="noConversion"/>
  </si>
  <si>
    <r>
      <t>202</t>
    </r>
    <r>
      <rPr>
        <b/>
        <sz val="11"/>
        <color rgb="FF000000"/>
        <rFont val="宋体"/>
        <family val="3"/>
        <charset val="134"/>
      </rPr>
      <t>6</t>
    </r>
    <r>
      <rPr>
        <b/>
        <sz val="11"/>
        <color rgb="FF000000"/>
        <rFont val="宋体"/>
        <family val="3"/>
        <charset val="134"/>
      </rPr>
      <t>年预算数</t>
    </r>
    <phoneticPr fontId="26" type="noConversion"/>
  </si>
  <si>
    <t>二、节能环保支出</t>
    <phoneticPr fontId="26" type="noConversion"/>
  </si>
  <si>
    <t>三、城乡社区支出</t>
    <phoneticPr fontId="26" type="noConversion"/>
  </si>
  <si>
    <t>农业生产发展支出</t>
    <phoneticPr fontId="26" type="noConversion"/>
  </si>
  <si>
    <t>农业农村生态环境支出</t>
    <phoneticPr fontId="26" type="noConversion"/>
  </si>
  <si>
    <t xml:space="preserve">    超长期特别国债安排的支出</t>
    <phoneticPr fontId="26" type="noConversion"/>
  </si>
  <si>
    <t>制造业</t>
    <phoneticPr fontId="26" type="noConversion"/>
  </si>
  <si>
    <t xml:space="preserve">      其他城乡社区支出</t>
    <phoneticPr fontId="26" type="noConversion"/>
  </si>
  <si>
    <t>四、农林水支出</t>
    <phoneticPr fontId="26" type="noConversion"/>
  </si>
  <si>
    <t xml:space="preserve">    大中型水库移民后期扶持基金支出</t>
    <phoneticPr fontId="26" type="noConversion"/>
  </si>
  <si>
    <t xml:space="preserve">      移民补助</t>
    <phoneticPr fontId="26" type="noConversion"/>
  </si>
  <si>
    <t xml:space="preserve">      其他大中型水库移民后期扶持基金支出</t>
    <phoneticPr fontId="26" type="noConversion"/>
  </si>
  <si>
    <t>五、交通运输支出</t>
    <phoneticPr fontId="26" type="noConversion"/>
  </si>
  <si>
    <t>六、资源勘探工业信息等支出</t>
    <phoneticPr fontId="26" type="noConversion"/>
  </si>
  <si>
    <t>七、其他支出</t>
    <phoneticPr fontId="26" type="noConversion"/>
  </si>
  <si>
    <t xml:space="preserve">    彩票发行销售机构业务费安排的支出</t>
    <phoneticPr fontId="26" type="noConversion"/>
  </si>
  <si>
    <t xml:space="preserve">    彩票公益金安排的支出</t>
    <phoneticPr fontId="26" type="noConversion"/>
  </si>
  <si>
    <t>八、债务付息支出</t>
    <phoneticPr fontId="26" type="noConversion"/>
  </si>
  <si>
    <t>九、债务发行费用支出</t>
    <phoneticPr fontId="26" type="noConversion"/>
  </si>
  <si>
    <r>
      <t>相山区</t>
    </r>
    <r>
      <rPr>
        <b/>
        <sz val="18"/>
        <rFont val="华文中宋"/>
        <family val="3"/>
        <charset val="134"/>
      </rPr>
      <t>本级</t>
    </r>
    <r>
      <rPr>
        <b/>
        <sz val="18"/>
        <color rgb="FF000000"/>
        <rFont val="华文中宋"/>
        <family val="3"/>
        <charset val="134"/>
      </rPr>
      <t xml:space="preserve">2026年一般公共预算本级支出预算表                                                    </t>
    </r>
    <phoneticPr fontId="26" type="noConversion"/>
  </si>
  <si>
    <t xml:space="preserve">相山区本级2026年
一般公共预算支出预算表                                                    </t>
    <phoneticPr fontId="26" type="noConversion"/>
  </si>
  <si>
    <t>相山区本级2026年一般公共预算收入预算表</t>
    <phoneticPr fontId="26" type="noConversion"/>
  </si>
  <si>
    <r>
      <t>相山区本级2026</t>
    </r>
    <r>
      <rPr>
        <b/>
        <sz val="18"/>
        <color rgb="FF000000"/>
        <rFont val="华文中宋"/>
        <family val="3"/>
        <charset val="134"/>
      </rPr>
      <t xml:space="preserve">年政府性基金预算
本级支出预算表  </t>
    </r>
    <phoneticPr fontId="26" type="noConversion"/>
  </si>
  <si>
    <t>相山区本级2026年国有资本经营预算转移支付预算表</t>
    <phoneticPr fontId="26" type="noConversion"/>
  </si>
  <si>
    <t xml:space="preserve">相山区本级2025年国有资本经营预算本级支出预算表  </t>
    <phoneticPr fontId="26" type="noConversion"/>
  </si>
  <si>
    <t xml:space="preserve">相山区本级2026年社会保险基金支出预算表 </t>
    <phoneticPr fontId="26" type="noConversion"/>
  </si>
  <si>
    <r>
      <t>2.相山区本级</t>
    </r>
    <r>
      <rPr>
        <sz val="16"/>
        <color indexed="8"/>
        <rFont val="Times New Roman"/>
        <family val="1"/>
      </rPr>
      <t>2026</t>
    </r>
    <r>
      <rPr>
        <sz val="16"/>
        <color indexed="8"/>
        <rFont val="仿宋_GB2312"/>
        <family val="3"/>
        <charset val="134"/>
      </rPr>
      <t>年一般公共预算支出预算表</t>
    </r>
  </si>
  <si>
    <t>目录</t>
    <phoneticPr fontId="26" type="noConversion"/>
  </si>
  <si>
    <r>
      <t>1.相山区本级</t>
    </r>
    <r>
      <rPr>
        <sz val="16"/>
        <color indexed="8"/>
        <rFont val="Times New Roman"/>
        <family val="1"/>
      </rPr>
      <t>2026</t>
    </r>
    <r>
      <rPr>
        <sz val="16"/>
        <color indexed="8"/>
        <rFont val="仿宋_GB2312"/>
        <family val="3"/>
        <charset val="134"/>
      </rPr>
      <t>年一般公共预算收入预算表</t>
    </r>
    <phoneticPr fontId="26" type="noConversion"/>
  </si>
  <si>
    <r>
      <t>3.相山区本级</t>
    </r>
    <r>
      <rPr>
        <sz val="16"/>
        <color indexed="8"/>
        <rFont val="Times New Roman"/>
        <family val="1"/>
      </rPr>
      <t>2026</t>
    </r>
    <r>
      <rPr>
        <sz val="16"/>
        <color indexed="8"/>
        <rFont val="仿宋_GB2312"/>
        <family val="3"/>
        <charset val="134"/>
      </rPr>
      <t>年一般公共预算本级支出预算表</t>
    </r>
  </si>
  <si>
    <r>
      <t>5.相山区本级</t>
    </r>
    <r>
      <rPr>
        <sz val="16"/>
        <color indexed="8"/>
        <rFont val="Times New Roman"/>
        <family val="1"/>
      </rPr>
      <t>2026</t>
    </r>
    <r>
      <rPr>
        <sz val="16"/>
        <color indexed="8"/>
        <rFont val="仿宋_GB2312"/>
        <family val="3"/>
        <charset val="134"/>
      </rPr>
      <t>年一般公共预算税收返还和转移支付预算表</t>
    </r>
  </si>
  <si>
    <r>
      <t>6.相山区本级</t>
    </r>
    <r>
      <rPr>
        <sz val="16"/>
        <color indexed="8"/>
        <rFont val="Times New Roman"/>
        <family val="1"/>
      </rPr>
      <t>2026</t>
    </r>
    <r>
      <rPr>
        <sz val="16"/>
        <color indexed="8"/>
        <rFont val="仿宋_GB2312"/>
        <family val="3"/>
        <charset val="134"/>
      </rPr>
      <t>年税收返还分地区预算表</t>
    </r>
  </si>
  <si>
    <r>
      <t>7.相山区本级</t>
    </r>
    <r>
      <rPr>
        <sz val="16"/>
        <color indexed="8"/>
        <rFont val="Times New Roman"/>
        <family val="1"/>
      </rPr>
      <t>2026</t>
    </r>
    <r>
      <rPr>
        <sz val="16"/>
        <color indexed="8"/>
        <rFont val="仿宋_GB2312"/>
        <family val="3"/>
        <charset val="134"/>
      </rPr>
      <t>年一般性转移支付分地区预算表</t>
    </r>
  </si>
  <si>
    <r>
      <t>8.相山区本级</t>
    </r>
    <r>
      <rPr>
        <sz val="16"/>
        <color indexed="8"/>
        <rFont val="Times New Roman"/>
        <family val="1"/>
      </rPr>
      <t>2026</t>
    </r>
    <r>
      <rPr>
        <sz val="16"/>
        <color indexed="8"/>
        <rFont val="仿宋_GB2312"/>
        <family val="3"/>
        <charset val="134"/>
      </rPr>
      <t>年专项转移支付分地区预算表</t>
    </r>
  </si>
  <si>
    <t>9.相山区本级政府一般债务限额和余额情况表</t>
  </si>
  <si>
    <r>
      <t>10.相山区本级</t>
    </r>
    <r>
      <rPr>
        <sz val="16"/>
        <color indexed="8"/>
        <rFont val="Times New Roman"/>
        <family val="1"/>
      </rPr>
      <t>2026</t>
    </r>
    <r>
      <rPr>
        <sz val="16"/>
        <color indexed="8"/>
        <rFont val="仿宋_GB2312"/>
        <family val="3"/>
        <charset val="134"/>
      </rPr>
      <t>年政府性基金收入预算表</t>
    </r>
  </si>
  <si>
    <r>
      <t>11.相山区本级</t>
    </r>
    <r>
      <rPr>
        <sz val="16"/>
        <color indexed="8"/>
        <rFont val="Times New Roman"/>
        <family val="1"/>
      </rPr>
      <t>2026</t>
    </r>
    <r>
      <rPr>
        <sz val="16"/>
        <color indexed="8"/>
        <rFont val="仿宋_GB2312"/>
        <family val="3"/>
        <charset val="134"/>
      </rPr>
      <t>年政府性基金支出预算表</t>
    </r>
  </si>
  <si>
    <r>
      <t>12.相山区本级</t>
    </r>
    <r>
      <rPr>
        <sz val="16"/>
        <color indexed="8"/>
        <rFont val="Times New Roman"/>
        <family val="1"/>
      </rPr>
      <t>2026</t>
    </r>
    <r>
      <rPr>
        <sz val="16"/>
        <color indexed="8"/>
        <rFont val="仿宋_GB2312"/>
        <family val="3"/>
        <charset val="134"/>
      </rPr>
      <t>年政府性基金转移支付预算表</t>
    </r>
  </si>
  <si>
    <t>13.相山区本级政府专项债务限额和余额情况表</t>
  </si>
  <si>
    <r>
      <t>14.相山区本级</t>
    </r>
    <r>
      <rPr>
        <sz val="16"/>
        <color indexed="8"/>
        <rFont val="Times New Roman"/>
        <family val="1"/>
      </rPr>
      <t>2026</t>
    </r>
    <r>
      <rPr>
        <sz val="16"/>
        <color indexed="8"/>
        <rFont val="仿宋_GB2312"/>
        <family val="3"/>
        <charset val="134"/>
      </rPr>
      <t>年国有资本经营收入预算表</t>
    </r>
  </si>
  <si>
    <r>
      <t>15.相山区本级</t>
    </r>
    <r>
      <rPr>
        <sz val="16"/>
        <color indexed="8"/>
        <rFont val="Times New Roman"/>
        <family val="1"/>
      </rPr>
      <t>2026</t>
    </r>
    <r>
      <rPr>
        <sz val="16"/>
        <color indexed="8"/>
        <rFont val="仿宋_GB2312"/>
        <family val="3"/>
        <charset val="134"/>
      </rPr>
      <t>年国有资本经营支出预算表</t>
    </r>
  </si>
  <si>
    <r>
      <t>16.相山区</t>
    </r>
    <r>
      <rPr>
        <sz val="16"/>
        <color indexed="8"/>
        <rFont val="Times New Roman"/>
        <family val="1"/>
      </rPr>
      <t>2026</t>
    </r>
    <r>
      <rPr>
        <sz val="16"/>
        <color indexed="8"/>
        <rFont val="仿宋_GB2312"/>
        <family val="3"/>
        <charset val="134"/>
      </rPr>
      <t>年社会保险基金收入预算表</t>
    </r>
  </si>
  <si>
    <r>
      <t>17.相山区</t>
    </r>
    <r>
      <rPr>
        <sz val="16"/>
        <color indexed="8"/>
        <rFont val="Times New Roman"/>
        <family val="1"/>
      </rPr>
      <t>2026</t>
    </r>
    <r>
      <rPr>
        <sz val="16"/>
        <color indexed="8"/>
        <rFont val="仿宋_GB2312"/>
        <family val="3"/>
        <charset val="134"/>
      </rPr>
      <t>年社会保险基金支出预算表</t>
    </r>
  </si>
  <si>
    <r>
      <t>18.相山区本级</t>
    </r>
    <r>
      <rPr>
        <sz val="16"/>
        <color indexed="8"/>
        <rFont val="Times New Roman"/>
        <family val="1"/>
      </rPr>
      <t>2026</t>
    </r>
    <r>
      <rPr>
        <sz val="16"/>
        <color indexed="8"/>
        <rFont val="仿宋_GB2312"/>
        <family val="3"/>
        <charset val="134"/>
      </rPr>
      <t>年政府性基金预算本级支出预算表</t>
    </r>
  </si>
  <si>
    <r>
      <t>19.相山区本级</t>
    </r>
    <r>
      <rPr>
        <sz val="16"/>
        <color indexed="8"/>
        <rFont val="Times New Roman"/>
        <family val="1"/>
      </rPr>
      <t>2026</t>
    </r>
    <r>
      <rPr>
        <sz val="16"/>
        <color indexed="8"/>
        <rFont val="仿宋_GB2312"/>
        <family val="3"/>
        <charset val="134"/>
      </rPr>
      <t xml:space="preserve">年国有资本经营预算本级支出预算表 </t>
    </r>
  </si>
  <si>
    <r>
      <t>20.相山区本级</t>
    </r>
    <r>
      <rPr>
        <sz val="16"/>
        <color indexed="8"/>
        <rFont val="Times New Roman"/>
        <family val="1"/>
      </rPr>
      <t>2026</t>
    </r>
    <r>
      <rPr>
        <sz val="16"/>
        <color indexed="8"/>
        <rFont val="仿宋_GB2312"/>
        <family val="3"/>
        <charset val="134"/>
      </rPr>
      <t>年国有资本经营预算转移支付预算表</t>
    </r>
  </si>
  <si>
    <r>
      <t>4.相山区本级</t>
    </r>
    <r>
      <rPr>
        <sz val="16"/>
        <color indexed="8"/>
        <rFont val="Times New Roman"/>
        <family val="1"/>
      </rPr>
      <t>2026</t>
    </r>
    <r>
      <rPr>
        <sz val="16"/>
        <color indexed="8"/>
        <rFont val="仿宋_GB2312"/>
        <family val="3"/>
        <charset val="134"/>
      </rPr>
      <t xml:space="preserve">年一般公共预算本级基本支出预算表 </t>
    </r>
    <phoneticPr fontId="26" type="noConversion"/>
  </si>
  <si>
    <t>附表4</t>
  </si>
  <si>
    <t xml:space="preserve">淮北市本级2026年一般公共预算本级基本支出预算表  </t>
  </si>
  <si>
    <t>科目代码</t>
  </si>
  <si>
    <t>项目</t>
  </si>
  <si>
    <r>
      <t>202</t>
    </r>
    <r>
      <rPr>
        <b/>
        <sz val="11"/>
        <color rgb="FF000000"/>
        <rFont val="宋体"/>
        <family val="3"/>
        <charset val="134"/>
      </rPr>
      <t>6</t>
    </r>
    <r>
      <rPr>
        <b/>
        <sz val="11"/>
        <color rgb="FF000000"/>
        <rFont val="宋体"/>
        <family val="3"/>
        <charset val="134"/>
      </rPr>
      <t>年预算数</t>
    </r>
  </si>
  <si>
    <t>301</t>
  </si>
  <si>
    <t>工资福利支出</t>
  </si>
  <si>
    <t>　30101</t>
  </si>
  <si>
    <t>　基本工资</t>
  </si>
  <si>
    <t>　30102</t>
  </si>
  <si>
    <t>　津贴补贴</t>
  </si>
  <si>
    <t>　30103</t>
  </si>
  <si>
    <t>　奖金</t>
  </si>
  <si>
    <t>　30107</t>
  </si>
  <si>
    <t>　绩效工资</t>
  </si>
  <si>
    <t>　30108</t>
  </si>
  <si>
    <t>　机关事业单位基本养老保险缴费</t>
  </si>
  <si>
    <t>　30109</t>
  </si>
  <si>
    <t>　职业年金缴费</t>
  </si>
  <si>
    <t>　30110</t>
  </si>
  <si>
    <t>　职工基本医疗保险缴费</t>
  </si>
  <si>
    <t>　30111</t>
  </si>
  <si>
    <t>　公务员医疗补助缴费</t>
  </si>
  <si>
    <t>　30112</t>
  </si>
  <si>
    <t>　其他社会保障缴费</t>
  </si>
  <si>
    <t>　30113</t>
  </si>
  <si>
    <t>　住房公积金</t>
  </si>
  <si>
    <t>　30199</t>
  </si>
  <si>
    <t>　其他工资福利支出</t>
  </si>
  <si>
    <t>302</t>
  </si>
  <si>
    <t>商品和服务支出</t>
  </si>
  <si>
    <t>　30201</t>
  </si>
  <si>
    <t>　办公费</t>
  </si>
  <si>
    <t>　30202</t>
  </si>
  <si>
    <t>　印刷费</t>
  </si>
  <si>
    <t>　30205</t>
  </si>
  <si>
    <t>　水费</t>
  </si>
  <si>
    <t>　30206</t>
  </si>
  <si>
    <t>　电费</t>
  </si>
  <si>
    <t>　30207</t>
  </si>
  <si>
    <t>　邮电费</t>
  </si>
  <si>
    <t>　30209</t>
  </si>
  <si>
    <t>　物业管理费</t>
  </si>
  <si>
    <t>　30211</t>
  </si>
  <si>
    <t>　差旅费</t>
  </si>
  <si>
    <t>　30212</t>
  </si>
  <si>
    <t>　因公出国（境）费用</t>
  </si>
  <si>
    <t>　30213</t>
  </si>
  <si>
    <t>　维修（护）费</t>
  </si>
  <si>
    <t>　30214</t>
  </si>
  <si>
    <t>　租赁费</t>
  </si>
  <si>
    <t>　30215</t>
  </si>
  <si>
    <t>　会议费</t>
  </si>
  <si>
    <t>　30216</t>
  </si>
  <si>
    <t>　培训费</t>
  </si>
  <si>
    <t>　30217</t>
  </si>
  <si>
    <t>　公务接待费</t>
  </si>
  <si>
    <t>　30218</t>
  </si>
  <si>
    <t>　专用材料费</t>
  </si>
  <si>
    <t>　30226</t>
  </si>
  <si>
    <t>　劳务费</t>
  </si>
  <si>
    <t>　30227</t>
  </si>
  <si>
    <t>　委托业务费</t>
  </si>
  <si>
    <t>　30228</t>
  </si>
  <si>
    <t>　工会经费</t>
  </si>
  <si>
    <t>　30231</t>
  </si>
  <si>
    <t>　公务用车运行维护费</t>
  </si>
  <si>
    <t>　30239</t>
  </si>
  <si>
    <t>　其他交通费用</t>
  </si>
  <si>
    <t>　30299</t>
  </si>
  <si>
    <t>　其他商品和服务支出</t>
  </si>
  <si>
    <t>303</t>
  </si>
  <si>
    <t>对个人和家庭的补助</t>
  </si>
  <si>
    <t>　30301</t>
  </si>
  <si>
    <t>　离休费</t>
  </si>
  <si>
    <t>　30302</t>
  </si>
  <si>
    <t>　退休费</t>
  </si>
  <si>
    <t>　30305</t>
  </si>
  <si>
    <t>　生活补助</t>
  </si>
  <si>
    <t>　30307</t>
  </si>
  <si>
    <t>　医疗费补助</t>
  </si>
  <si>
    <t>　30308</t>
  </si>
  <si>
    <t>　助学金</t>
  </si>
  <si>
    <t>　30309</t>
  </si>
  <si>
    <t>　奖励金</t>
  </si>
  <si>
    <t>　30399</t>
  </si>
  <si>
    <t>　其他对个人和家庭的补助</t>
  </si>
</sst>
</file>

<file path=xl/styles.xml><?xml version="1.0" encoding="utf-8"?>
<styleSheet xmlns="http://schemas.openxmlformats.org/spreadsheetml/2006/main">
  <numFmts count="10">
    <numFmt numFmtId="43" formatCode="_ * #,##0.00_ ;_ * \-#,##0.00_ ;_ * &quot;-&quot;??_ ;_ @_ "/>
    <numFmt numFmtId="176" formatCode="0_ "/>
    <numFmt numFmtId="177" formatCode="0_);[Red]\(0\)"/>
    <numFmt numFmtId="178" formatCode="#,##0_ "/>
    <numFmt numFmtId="179" formatCode="0.00_);[Red]\(0.00\)"/>
    <numFmt numFmtId="180" formatCode="#,##0_);[Red]\(#,##0\)"/>
    <numFmt numFmtId="181" formatCode="#,##0.000_ "/>
    <numFmt numFmtId="182" formatCode="0.0_ "/>
    <numFmt numFmtId="183" formatCode="0_ ;[Red]\-0\ ;"/>
    <numFmt numFmtId="186" formatCode="#,##0.00_ "/>
  </numFmts>
  <fonts count="40">
    <font>
      <sz val="11"/>
      <color indexed="8"/>
      <name val="宋体"/>
      <charset val="134"/>
    </font>
    <font>
      <b/>
      <sz val="18"/>
      <name val="华文中宋"/>
      <family val="3"/>
      <charset val="134"/>
    </font>
    <font>
      <sz val="11"/>
      <name val="宋体"/>
      <family val="3"/>
      <charset val="134"/>
    </font>
    <font>
      <sz val="12"/>
      <name val="黑体"/>
      <family val="3"/>
      <charset val="134"/>
    </font>
    <font>
      <b/>
      <sz val="11"/>
      <color indexed="8"/>
      <name val="宋体"/>
      <family val="3"/>
      <charset val="134"/>
    </font>
    <font>
      <b/>
      <sz val="11"/>
      <name val="宋体"/>
      <family val="3"/>
      <charset val="134"/>
    </font>
    <font>
      <sz val="11"/>
      <name val="黑体"/>
      <family val="3"/>
      <charset val="134"/>
    </font>
    <font>
      <sz val="12"/>
      <name val="宋体"/>
      <family val="3"/>
      <charset val="134"/>
    </font>
    <font>
      <b/>
      <sz val="18"/>
      <color indexed="8"/>
      <name val="华文中宋"/>
      <family val="3"/>
      <charset val="134"/>
    </font>
    <font>
      <b/>
      <sz val="12"/>
      <name val="宋体"/>
      <family val="3"/>
      <charset val="134"/>
    </font>
    <font>
      <b/>
      <sz val="12"/>
      <color indexed="8"/>
      <name val="宋体"/>
      <family val="3"/>
      <charset val="134"/>
    </font>
    <font>
      <sz val="10"/>
      <color indexed="8"/>
      <name val="宋体"/>
      <family val="3"/>
      <charset val="134"/>
    </font>
    <font>
      <sz val="10"/>
      <name val="宋体"/>
      <family val="3"/>
      <charset val="134"/>
    </font>
    <font>
      <b/>
      <sz val="16"/>
      <color indexed="8"/>
      <name val="华文中宋"/>
      <family val="3"/>
      <charset val="134"/>
    </font>
    <font>
      <sz val="11"/>
      <name val="Default"/>
      <family val="2"/>
    </font>
    <font>
      <b/>
      <sz val="12"/>
      <color rgb="FFFF0000"/>
      <name val="宋体"/>
      <family val="3"/>
      <charset val="134"/>
    </font>
    <font>
      <sz val="12"/>
      <color rgb="FFFF0000"/>
      <name val="宋体"/>
      <family val="3"/>
      <charset val="134"/>
    </font>
    <font>
      <sz val="11"/>
      <name val="Times New Roman"/>
      <family val="1"/>
    </font>
    <font>
      <sz val="11"/>
      <name val="仿宋_GB2312"/>
      <family val="3"/>
      <charset val="134"/>
    </font>
    <font>
      <b/>
      <sz val="11"/>
      <color rgb="FFFF0000"/>
      <name val="宋体"/>
      <family val="3"/>
      <charset val="134"/>
    </font>
    <font>
      <sz val="11"/>
      <color rgb="FFFF0000"/>
      <name val="宋体"/>
      <family val="3"/>
      <charset val="134"/>
    </font>
    <font>
      <sz val="11"/>
      <name val="宋体"/>
      <family val="3"/>
      <charset val="134"/>
      <scheme val="minor"/>
    </font>
    <font>
      <sz val="11"/>
      <color indexed="20"/>
      <name val="宋体"/>
      <family val="3"/>
      <charset val="134"/>
    </font>
    <font>
      <sz val="11"/>
      <color theme="1"/>
      <name val="宋体"/>
      <family val="3"/>
      <charset val="134"/>
      <scheme val="minor"/>
    </font>
    <font>
      <sz val="11"/>
      <color indexed="17"/>
      <name val="宋体"/>
      <family val="3"/>
      <charset val="134"/>
    </font>
    <font>
      <sz val="12"/>
      <name val="Times New Roman"/>
      <family val="1"/>
    </font>
    <font>
      <sz val="9"/>
      <name val="宋体"/>
      <family val="3"/>
      <charset val="134"/>
    </font>
    <font>
      <sz val="10"/>
      <name val="Arial"/>
      <family val="2"/>
    </font>
    <font>
      <sz val="10"/>
      <name val="Helv"/>
      <family val="2"/>
    </font>
    <font>
      <sz val="11"/>
      <color indexed="8"/>
      <name val="宋体"/>
      <family val="3"/>
      <charset val="134"/>
    </font>
    <font>
      <sz val="11"/>
      <color rgb="FF000000"/>
      <name val="宋体"/>
      <family val="3"/>
      <charset val="134"/>
    </font>
    <font>
      <b/>
      <sz val="18"/>
      <color rgb="FF000000"/>
      <name val="华文中宋"/>
      <family val="3"/>
      <charset val="134"/>
    </font>
    <font>
      <b/>
      <sz val="11"/>
      <color rgb="FF000000"/>
      <name val="华文中宋"/>
      <family val="3"/>
      <charset val="134"/>
    </font>
    <font>
      <sz val="11"/>
      <color rgb="FF000000"/>
      <name val="华文中宋"/>
      <family val="3"/>
      <charset val="134"/>
    </font>
    <font>
      <b/>
      <sz val="11"/>
      <color rgb="FF000000"/>
      <name val="宋体"/>
      <family val="3"/>
      <charset val="134"/>
    </font>
    <font>
      <b/>
      <sz val="12"/>
      <color rgb="FF000000"/>
      <name val="宋体"/>
      <family val="3"/>
      <charset val="134"/>
    </font>
    <font>
      <sz val="12"/>
      <color rgb="FF000000"/>
      <name val="宋体"/>
      <family val="3"/>
      <charset val="134"/>
    </font>
    <font>
      <sz val="12"/>
      <color rgb="FF000000"/>
      <name val="仿宋_GB2312"/>
      <family val="3"/>
      <charset val="134"/>
    </font>
    <font>
      <sz val="16"/>
      <color indexed="8"/>
      <name val="仿宋_GB2312"/>
      <family val="3"/>
      <charset val="134"/>
    </font>
    <font>
      <sz val="16"/>
      <color indexed="8"/>
      <name val="Times New Roman"/>
      <family val="1"/>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0691854609822"/>
        <bgColor indexed="64"/>
      </patternFill>
    </fill>
    <fill>
      <patternFill patternType="solid">
        <fgColor indexed="45"/>
        <bgColor indexed="64"/>
      </patternFill>
    </fill>
    <fill>
      <patternFill patternType="solid">
        <fgColor indexed="42"/>
        <bgColor indexed="64"/>
      </patternFill>
    </fill>
    <fill>
      <patternFill patternType="solid">
        <fgColor rgb="FFF2F2F2"/>
        <bgColor rgb="FF000000"/>
      </patternFill>
    </fill>
    <fill>
      <patternFill patternType="solid">
        <fgColor rgb="FFFFFFFF"/>
        <bgColor rgb="FF000000"/>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6">
    <xf numFmtId="0" fontId="0" fillId="0" borderId="0"/>
    <xf numFmtId="43" fontId="7" fillId="0" borderId="0" applyFont="0" applyFill="0" applyBorder="0" applyAlignment="0" applyProtection="0">
      <alignment vertical="center"/>
    </xf>
    <xf numFmtId="0" fontId="22" fillId="5" borderId="0" applyNumberFormat="0" applyBorder="0" applyAlignment="0" applyProtection="0">
      <alignment vertical="center"/>
    </xf>
    <xf numFmtId="0" fontId="7" fillId="0" borderId="0">
      <alignment vertical="center"/>
    </xf>
    <xf numFmtId="0" fontId="7" fillId="0" borderId="0"/>
    <xf numFmtId="0" fontId="7" fillId="0" borderId="0"/>
    <xf numFmtId="0" fontId="24" fillId="6" borderId="0" applyNumberFormat="0" applyBorder="0" applyAlignment="0" applyProtection="0">
      <alignment vertical="center"/>
    </xf>
    <xf numFmtId="0" fontId="26" fillId="0" borderId="0"/>
    <xf numFmtId="0" fontId="23" fillId="0" borderId="0"/>
    <xf numFmtId="0" fontId="22" fillId="5" borderId="0" applyNumberFormat="0" applyBorder="0" applyAlignment="0" applyProtection="0">
      <alignment vertical="center"/>
    </xf>
    <xf numFmtId="0" fontId="29" fillId="0" borderId="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7" fillId="0" borderId="0"/>
    <xf numFmtId="0" fontId="7" fillId="0" borderId="0"/>
    <xf numFmtId="0" fontId="7" fillId="0" borderId="0"/>
    <xf numFmtId="0" fontId="7" fillId="0" borderId="0"/>
    <xf numFmtId="0" fontId="25" fillId="0" borderId="0"/>
    <xf numFmtId="0" fontId="26" fillId="0" borderId="0">
      <alignment vertical="center"/>
    </xf>
    <xf numFmtId="0" fontId="26" fillId="0" borderId="0">
      <alignment vertical="center"/>
    </xf>
    <xf numFmtId="0" fontId="7" fillId="0" borderId="0">
      <alignment vertical="center"/>
    </xf>
    <xf numFmtId="0" fontId="27" fillId="0" borderId="0"/>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8" fillId="0" borderId="0"/>
  </cellStyleXfs>
  <cellXfs count="239">
    <xf numFmtId="0" fontId="0" fillId="0" borderId="0" xfId="0"/>
    <xf numFmtId="0" fontId="0" fillId="0" borderId="0" xfId="0" applyAlignment="1">
      <alignment vertical="center"/>
    </xf>
    <xf numFmtId="0" fontId="2" fillId="0" borderId="0" xfId="17" applyFont="1" applyFill="1" applyAlignment="1">
      <alignment vertical="center"/>
    </xf>
    <xf numFmtId="0" fontId="2" fillId="0" borderId="0" xfId="17" applyFont="1" applyFill="1" applyAlignment="1">
      <alignment horizontal="right" vertical="center"/>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3" fontId="5" fillId="0" borderId="1" xfId="0" applyNumberFormat="1" applyFont="1" applyFill="1" applyBorder="1" applyAlignment="1" applyProtection="1">
      <alignment vertical="center"/>
    </xf>
    <xf numFmtId="176" fontId="6" fillId="0" borderId="1" xfId="0" applyNumberFormat="1" applyFont="1" applyFill="1" applyBorder="1" applyAlignment="1" applyProtection="1">
      <alignment horizontal="right" vertical="center"/>
    </xf>
    <xf numFmtId="3" fontId="2" fillId="0" borderId="1" xfId="0" applyNumberFormat="1" applyFont="1" applyFill="1" applyBorder="1" applyAlignment="1" applyProtection="1">
      <alignment horizontal="left" vertical="center"/>
    </xf>
    <xf numFmtId="176" fontId="2" fillId="0" borderId="1" xfId="0" applyNumberFormat="1" applyFont="1" applyFill="1" applyBorder="1" applyAlignment="1" applyProtection="1">
      <alignment horizontal="right" vertical="center"/>
    </xf>
    <xf numFmtId="0" fontId="2" fillId="0" borderId="1" xfId="7" applyNumberFormat="1" applyFont="1" applyFill="1" applyBorder="1" applyAlignment="1" applyProtection="1">
      <alignment horizontal="left" vertical="center" wrapText="1"/>
    </xf>
    <xf numFmtId="0" fontId="6" fillId="0" borderId="1" xfId="7" applyNumberFormat="1" applyFont="1" applyFill="1" applyBorder="1" applyAlignment="1" applyProtection="1">
      <alignment horizontal="left" vertical="center" wrapText="1"/>
    </xf>
    <xf numFmtId="176" fontId="7" fillId="0" borderId="1" xfId="0" applyNumberFormat="1" applyFont="1" applyFill="1" applyBorder="1" applyAlignment="1" applyProtection="1">
      <alignment vertical="center"/>
      <protection locked="0"/>
    </xf>
    <xf numFmtId="176" fontId="5" fillId="0" borderId="1" xfId="0" applyNumberFormat="1" applyFont="1" applyBorder="1" applyAlignment="1">
      <alignment vertical="center"/>
    </xf>
    <xf numFmtId="0" fontId="0" fillId="0" borderId="0" xfId="0" applyFont="1" applyFill="1"/>
    <xf numFmtId="0" fontId="0" fillId="0" borderId="0" xfId="0" applyNumberFormat="1" applyFont="1" applyFill="1" applyAlignment="1">
      <alignment vertical="center"/>
    </xf>
    <xf numFmtId="0" fontId="4" fillId="0" borderId="0" xfId="0" applyFont="1" applyFill="1" applyAlignment="1">
      <alignment horizontal="center" vertical="center"/>
    </xf>
    <xf numFmtId="0" fontId="5" fillId="0" borderId="1" xfId="25" applyNumberFormat="1" applyFont="1" applyBorder="1" applyAlignment="1">
      <alignment horizontal="center" vertical="center" wrapText="1"/>
    </xf>
    <xf numFmtId="177" fontId="5" fillId="0" borderId="1" xfId="25" applyNumberFormat="1" applyFont="1" applyBorder="1" applyAlignment="1">
      <alignment horizontal="center" vertical="center" wrapText="1"/>
    </xf>
    <xf numFmtId="176" fontId="2" fillId="0" borderId="1" xfId="0" applyNumberFormat="1" applyFont="1" applyFill="1" applyBorder="1" applyAlignment="1" applyProtection="1">
      <alignment vertical="center"/>
    </xf>
    <xf numFmtId="0" fontId="0" fillId="0" borderId="1" xfId="0" applyBorder="1" applyAlignment="1">
      <alignment vertical="center"/>
    </xf>
    <xf numFmtId="3" fontId="2" fillId="0" borderId="1" xfId="0" applyNumberFormat="1" applyFont="1" applyFill="1" applyBorder="1" applyAlignment="1" applyProtection="1">
      <alignment vertical="center"/>
    </xf>
    <xf numFmtId="176" fontId="5" fillId="0" borderId="1" xfId="0" applyNumberFormat="1" applyFont="1" applyFill="1" applyBorder="1" applyAlignment="1" applyProtection="1">
      <alignment vertical="center"/>
    </xf>
    <xf numFmtId="3"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xf>
    <xf numFmtId="0" fontId="5" fillId="0" borderId="1" xfId="0" applyNumberFormat="1" applyFont="1" applyFill="1" applyBorder="1" applyAlignment="1" applyProtection="1">
      <alignment horizontal="center" vertical="center"/>
    </xf>
    <xf numFmtId="0" fontId="4" fillId="0" borderId="0" xfId="0" applyFont="1" applyAlignment="1">
      <alignment vertical="center"/>
    </xf>
    <xf numFmtId="0" fontId="5" fillId="0" borderId="1" xfId="0" applyFont="1" applyFill="1" applyBorder="1" applyAlignment="1">
      <alignment vertical="center"/>
    </xf>
    <xf numFmtId="0" fontId="4" fillId="0" borderId="1" xfId="0" applyFont="1" applyBorder="1" applyAlignment="1">
      <alignment vertical="center"/>
    </xf>
    <xf numFmtId="3" fontId="5" fillId="0" borderId="1" xfId="0" applyNumberFormat="1" applyFont="1" applyFill="1" applyBorder="1" applyAlignment="1" applyProtection="1">
      <alignment horizontal="left" vertical="center"/>
    </xf>
    <xf numFmtId="0" fontId="2" fillId="0" borderId="1" xfId="0" applyFont="1" applyFill="1" applyBorder="1" applyAlignment="1">
      <alignment vertical="center"/>
    </xf>
    <xf numFmtId="0" fontId="5" fillId="0" borderId="1" xfId="0" applyFont="1" applyBorder="1" applyAlignment="1">
      <alignment horizontal="left" vertical="center"/>
    </xf>
    <xf numFmtId="0" fontId="2" fillId="0" borderId="1" xfId="0" applyFont="1" applyBorder="1" applyAlignment="1">
      <alignment horizontal="left" vertical="center"/>
    </xf>
    <xf numFmtId="0" fontId="0" fillId="0" borderId="1" xfId="0" applyFont="1" applyBorder="1" applyAlignment="1">
      <alignment horizontal="left" vertical="center"/>
    </xf>
    <xf numFmtId="0" fontId="2" fillId="0" borderId="1" xfId="0" applyFont="1" applyBorder="1" applyAlignment="1">
      <alignment vertical="center"/>
    </xf>
    <xf numFmtId="0" fontId="5" fillId="0" borderId="1" xfId="0" applyFont="1" applyBorder="1" applyAlignment="1">
      <alignment vertical="center"/>
    </xf>
    <xf numFmtId="0" fontId="5" fillId="0" borderId="1" xfId="0" applyNumberFormat="1" applyFont="1" applyFill="1" applyBorder="1" applyAlignment="1" applyProtection="1">
      <alignment horizontal="left" vertical="center"/>
    </xf>
    <xf numFmtId="0" fontId="4" fillId="0" borderId="1" xfId="0" applyFont="1" applyBorder="1" applyAlignment="1">
      <alignment horizontal="left" vertical="center"/>
    </xf>
    <xf numFmtId="0" fontId="0" fillId="0" borderId="1" xfId="0" applyNumberFormat="1" applyFill="1" applyBorder="1" applyAlignment="1" applyProtection="1">
      <alignment horizontal="left" vertical="center"/>
    </xf>
    <xf numFmtId="0" fontId="4" fillId="0" borderId="1" xfId="0" applyNumberFormat="1" applyFont="1" applyFill="1" applyBorder="1" applyAlignment="1" applyProtection="1">
      <alignment horizontal="left" vertical="center"/>
    </xf>
    <xf numFmtId="0" fontId="0" fillId="0" borderId="1" xfId="0" applyBorder="1" applyAlignment="1">
      <alignment horizontal="left" vertical="center"/>
    </xf>
    <xf numFmtId="0" fontId="0" fillId="0" borderId="1" xfId="0" applyFont="1" applyBorder="1" applyAlignment="1">
      <alignment vertical="center"/>
    </xf>
    <xf numFmtId="0" fontId="0" fillId="0" borderId="1" xfId="0" applyFont="1" applyFill="1" applyBorder="1"/>
    <xf numFmtId="0" fontId="0" fillId="0" borderId="0" xfId="0" applyAlignment="1">
      <alignment horizontal="center" vertical="center" wrapText="1"/>
    </xf>
    <xf numFmtId="0" fontId="0" fillId="0" borderId="0" xfId="0" applyFont="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xf>
    <xf numFmtId="0" fontId="2" fillId="0" borderId="0" xfId="0" applyNumberFormat="1" applyFont="1" applyFill="1" applyAlignment="1">
      <alignment horizontal="right" vertical="center"/>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3" fontId="9" fillId="0" borderId="1" xfId="0" applyNumberFormat="1" applyFont="1" applyFill="1" applyBorder="1" applyAlignment="1" applyProtection="1">
      <alignment vertical="center"/>
    </xf>
    <xf numFmtId="0" fontId="7" fillId="0" borderId="1" xfId="0" applyFont="1" applyFill="1" applyBorder="1" applyAlignment="1">
      <alignment vertical="center"/>
    </xf>
    <xf numFmtId="178" fontId="7" fillId="0" borderId="1" xfId="0" applyNumberFormat="1" applyFont="1" applyFill="1" applyBorder="1" applyAlignment="1" applyProtection="1">
      <alignment horizontal="right" vertical="center"/>
    </xf>
    <xf numFmtId="49" fontId="7" fillId="0" borderId="1" xfId="0" applyNumberFormat="1" applyFont="1" applyFill="1" applyBorder="1" applyAlignment="1" applyProtection="1">
      <alignment vertical="center"/>
    </xf>
    <xf numFmtId="0" fontId="9" fillId="0" borderId="1" xfId="0" applyFont="1" applyFill="1" applyBorder="1" applyAlignment="1">
      <alignment vertical="center"/>
    </xf>
    <xf numFmtId="178" fontId="9" fillId="0" borderId="1" xfId="0" applyNumberFormat="1" applyFont="1" applyFill="1" applyBorder="1" applyAlignment="1" applyProtection="1">
      <alignment horizontal="right" vertical="center"/>
    </xf>
    <xf numFmtId="0" fontId="9" fillId="0" borderId="1" xfId="0" applyNumberFormat="1" applyFont="1" applyFill="1" applyBorder="1" applyAlignment="1" applyProtection="1">
      <alignment horizontal="center" vertical="center"/>
    </xf>
    <xf numFmtId="0" fontId="9" fillId="0" borderId="1" xfId="0" applyFont="1" applyFill="1" applyBorder="1" applyAlignment="1">
      <alignment horizontal="center" vertical="center"/>
    </xf>
    <xf numFmtId="0" fontId="4" fillId="0" borderId="0" xfId="0" applyFont="1" applyAlignment="1">
      <alignment horizontal="center" vertical="center"/>
    </xf>
    <xf numFmtId="178" fontId="9" fillId="0" borderId="1" xfId="1" applyNumberFormat="1" applyFont="1" applyFill="1" applyBorder="1" applyAlignment="1">
      <alignment vertical="center"/>
    </xf>
    <xf numFmtId="178" fontId="7" fillId="0" borderId="1" xfId="1" applyNumberFormat="1" applyFont="1" applyFill="1" applyBorder="1" applyAlignment="1">
      <alignment vertical="center"/>
    </xf>
    <xf numFmtId="3" fontId="7" fillId="0" borderId="1" xfId="0" applyNumberFormat="1" applyFont="1" applyFill="1" applyBorder="1" applyAlignment="1" applyProtection="1">
      <alignment vertical="center"/>
    </xf>
    <xf numFmtId="178" fontId="9" fillId="0" borderId="1" xfId="0" applyNumberFormat="1" applyFont="1" applyFill="1" applyBorder="1" applyAlignment="1">
      <alignment vertical="center"/>
    </xf>
    <xf numFmtId="0" fontId="5" fillId="0" borderId="1" xfId="0" applyFont="1" applyFill="1" applyBorder="1" applyAlignment="1">
      <alignment horizontal="center" vertical="center"/>
    </xf>
    <xf numFmtId="0" fontId="0" fillId="0" borderId="0" xfId="0" applyAlignment="1">
      <alignment horizontal="right" vertical="center"/>
    </xf>
    <xf numFmtId="0" fontId="4" fillId="0" borderId="1" xfId="0" applyFont="1" applyBorder="1" applyAlignment="1">
      <alignment horizontal="center" vertical="center"/>
    </xf>
    <xf numFmtId="0" fontId="0" fillId="0" borderId="0" xfId="0" applyFont="1" applyAlignment="1">
      <alignment horizontal="right" vertical="center"/>
    </xf>
    <xf numFmtId="49" fontId="2" fillId="2" borderId="0" xfId="0" applyNumberFormat="1" applyFont="1" applyFill="1" applyBorder="1" applyAlignment="1">
      <alignment vertical="center"/>
    </xf>
    <xf numFmtId="49" fontId="2" fillId="2" borderId="0" xfId="0" applyNumberFormat="1" applyFont="1" applyFill="1" applyBorder="1" applyAlignment="1">
      <alignment horizontal="right" vertical="center"/>
    </xf>
    <xf numFmtId="0" fontId="9" fillId="0" borderId="1" xfId="0" applyFont="1" applyBorder="1" applyAlignment="1">
      <alignment horizontal="center" vertical="center"/>
    </xf>
    <xf numFmtId="0" fontId="5" fillId="0" borderId="1" xfId="0" applyFont="1" applyBorder="1" applyAlignment="1">
      <alignment horizontal="center" vertical="center"/>
    </xf>
    <xf numFmtId="177" fontId="7" fillId="0" borderId="1" xfId="0" applyNumberFormat="1" applyFont="1" applyBorder="1" applyAlignment="1">
      <alignment horizontal="left" vertical="center"/>
    </xf>
    <xf numFmtId="177" fontId="7" fillId="0" borderId="1" xfId="0" applyNumberFormat="1" applyFont="1" applyBorder="1" applyAlignment="1" applyProtection="1">
      <alignment vertical="center"/>
      <protection locked="0"/>
    </xf>
    <xf numFmtId="176" fontId="7" fillId="0" borderId="1" xfId="0" applyNumberFormat="1" applyFont="1" applyBorder="1" applyAlignment="1" applyProtection="1">
      <alignment horizontal="center" vertical="center"/>
      <protection locked="0"/>
    </xf>
    <xf numFmtId="176" fontId="7" fillId="0" borderId="1" xfId="0" applyNumberFormat="1" applyFont="1" applyBorder="1" applyAlignment="1" applyProtection="1">
      <alignment vertical="center"/>
      <protection locked="0"/>
    </xf>
    <xf numFmtId="0" fontId="4" fillId="0" borderId="0" xfId="0" applyFont="1"/>
    <xf numFmtId="49" fontId="3" fillId="2" borderId="1" xfId="0" applyNumberFormat="1" applyFont="1" applyFill="1" applyBorder="1" applyAlignment="1">
      <alignment horizontal="center" vertical="center"/>
    </xf>
    <xf numFmtId="0" fontId="5" fillId="0" borderId="1" xfId="7" applyNumberFormat="1" applyFont="1" applyFill="1" applyBorder="1" applyAlignment="1" applyProtection="1">
      <alignment horizontal="left" vertical="center" wrapText="1"/>
    </xf>
    <xf numFmtId="0" fontId="0" fillId="0" borderId="0" xfId="0" applyFill="1" applyAlignment="1">
      <alignment vertical="center"/>
    </xf>
    <xf numFmtId="0" fontId="0" fillId="0" borderId="1" xfId="0" applyNumberFormat="1" applyFont="1" applyFill="1" applyBorder="1"/>
    <xf numFmtId="0" fontId="0" fillId="0" borderId="1" xfId="0" applyNumberFormat="1" applyFill="1" applyBorder="1" applyAlignment="1" applyProtection="1">
      <alignment vertical="center"/>
    </xf>
    <xf numFmtId="0" fontId="2" fillId="0" borderId="1" xfId="0" applyNumberFormat="1" applyFont="1" applyFill="1" applyBorder="1" applyAlignment="1" applyProtection="1">
      <alignment horizontal="center" vertical="center"/>
    </xf>
    <xf numFmtId="0" fontId="0" fillId="0" borderId="0" xfId="0" applyFill="1"/>
    <xf numFmtId="0" fontId="0" fillId="0" borderId="0" xfId="0" applyFill="1" applyAlignment="1">
      <alignment horizontal="right" vertical="center"/>
    </xf>
    <xf numFmtId="176" fontId="0" fillId="0" borderId="1" xfId="0" applyNumberFormat="1" applyFont="1" applyFill="1" applyBorder="1" applyAlignment="1">
      <alignment vertical="center"/>
    </xf>
    <xf numFmtId="0" fontId="0" fillId="0" borderId="1" xfId="0" applyFill="1" applyBorder="1"/>
    <xf numFmtId="0" fontId="4" fillId="0" borderId="1" xfId="0" applyFont="1" applyFill="1" applyBorder="1" applyAlignment="1">
      <alignment horizontal="center" vertical="center"/>
    </xf>
    <xf numFmtId="176" fontId="4" fillId="0" borderId="1" xfId="0" applyNumberFormat="1" applyFont="1" applyFill="1" applyBorder="1" applyAlignment="1">
      <alignment vertical="center"/>
    </xf>
    <xf numFmtId="3" fontId="5" fillId="0" borderId="1" xfId="0" applyNumberFormat="1" applyFont="1" applyFill="1" applyBorder="1" applyAlignment="1" applyProtection="1">
      <alignment horizontal="center" vertical="center"/>
    </xf>
    <xf numFmtId="49" fontId="0" fillId="2" borderId="1" xfId="0" applyNumberFormat="1" applyFill="1" applyBorder="1" applyAlignment="1">
      <alignment horizontal="left" vertical="center"/>
    </xf>
    <xf numFmtId="0" fontId="4" fillId="0" borderId="0" xfId="0" applyFont="1" applyFill="1"/>
    <xf numFmtId="0" fontId="10" fillId="0" borderId="1" xfId="0" applyFont="1" applyFill="1" applyBorder="1" applyAlignment="1">
      <alignment horizontal="center" vertical="center" wrapText="1"/>
    </xf>
    <xf numFmtId="176" fontId="9" fillId="0" borderId="1" xfId="0" applyNumberFormat="1" applyFont="1" applyFill="1" applyBorder="1" applyAlignment="1" applyProtection="1">
      <alignment horizontal="left" vertical="center"/>
    </xf>
    <xf numFmtId="176" fontId="9" fillId="0" borderId="1" xfId="0" applyNumberFormat="1" applyFont="1" applyFill="1" applyBorder="1" applyAlignment="1" applyProtection="1">
      <alignment horizontal="center" vertical="center"/>
    </xf>
    <xf numFmtId="0" fontId="11" fillId="0" borderId="1" xfId="0" applyFont="1" applyBorder="1" applyAlignment="1">
      <alignment horizontal="left" vertical="center"/>
    </xf>
    <xf numFmtId="176" fontId="12" fillId="0" borderId="1" xfId="0" applyNumberFormat="1" applyFont="1" applyFill="1" applyBorder="1" applyAlignment="1" applyProtection="1">
      <alignment vertical="center"/>
    </xf>
    <xf numFmtId="179" fontId="12" fillId="0" borderId="1" xfId="0" applyNumberFormat="1" applyFont="1" applyFill="1" applyBorder="1" applyAlignment="1" applyProtection="1">
      <alignment vertical="center" wrapText="1"/>
    </xf>
    <xf numFmtId="176" fontId="5" fillId="0" borderId="1" xfId="0" applyNumberFormat="1" applyFont="1" applyFill="1" applyBorder="1" applyAlignment="1" applyProtection="1">
      <alignment horizontal="center" vertical="center"/>
    </xf>
    <xf numFmtId="0" fontId="0" fillId="0" borderId="2" xfId="0" applyFill="1" applyBorder="1"/>
    <xf numFmtId="0" fontId="0" fillId="0" borderId="0" xfId="0" applyFill="1" applyAlignment="1">
      <alignment horizontal="center" vertical="center"/>
    </xf>
    <xf numFmtId="176" fontId="7" fillId="0" borderId="1" xfId="0" applyNumberFormat="1" applyFont="1" applyFill="1" applyBorder="1" applyAlignment="1" applyProtection="1">
      <alignment horizontal="left" vertical="center"/>
    </xf>
    <xf numFmtId="180" fontId="7" fillId="0" borderId="1" xfId="20" applyNumberFormat="1" applyFont="1" applyFill="1" applyBorder="1" applyAlignment="1">
      <alignment vertical="center"/>
    </xf>
    <xf numFmtId="176" fontId="5" fillId="0" borderId="1" xfId="0" applyNumberFormat="1" applyFont="1" applyFill="1" applyBorder="1" applyAlignment="1" applyProtection="1">
      <alignment horizontal="left" vertical="center"/>
    </xf>
    <xf numFmtId="176" fontId="4" fillId="0" borderId="1" xfId="0" applyNumberFormat="1" applyFont="1" applyFill="1" applyBorder="1" applyAlignment="1">
      <alignment horizontal="center" vertical="center"/>
    </xf>
    <xf numFmtId="177" fontId="7" fillId="0" borderId="1" xfId="21" applyNumberFormat="1" applyFont="1" applyFill="1" applyBorder="1" applyAlignment="1" applyProtection="1">
      <alignment horizontal="right" vertical="center"/>
    </xf>
    <xf numFmtId="0" fontId="3" fillId="0" borderId="1" xfId="21" applyNumberFormat="1" applyFont="1" applyFill="1" applyBorder="1" applyAlignment="1">
      <alignment horizontal="center" vertical="center"/>
    </xf>
    <xf numFmtId="177" fontId="3" fillId="0" borderId="1" xfId="21" applyNumberFormat="1" applyFont="1" applyFill="1" applyBorder="1" applyAlignment="1">
      <alignment horizontal="right" vertical="center"/>
    </xf>
    <xf numFmtId="0" fontId="2" fillId="0" borderId="0" xfId="0" applyNumberFormat="1" applyFont="1" applyAlignment="1">
      <alignment vertical="center"/>
    </xf>
    <xf numFmtId="0" fontId="2" fillId="0" borderId="0" xfId="0" applyNumberFormat="1" applyFont="1" applyAlignment="1">
      <alignment horizontal="right" vertical="center"/>
    </xf>
    <xf numFmtId="0" fontId="4" fillId="0" borderId="3" xfId="0" applyNumberFormat="1" applyFont="1" applyBorder="1" applyAlignment="1" applyProtection="1">
      <alignment vertical="center"/>
    </xf>
    <xf numFmtId="0" fontId="5" fillId="0" borderId="3" xfId="0" applyNumberFormat="1" applyFont="1" applyBorder="1" applyAlignment="1" applyProtection="1">
      <alignment horizontal="right" vertical="center"/>
    </xf>
    <xf numFmtId="181" fontId="4" fillId="0" borderId="0" xfId="0" applyNumberFormat="1" applyFont="1"/>
    <xf numFmtId="0" fontId="14" fillId="0" borderId="1" xfId="0" applyNumberFormat="1" applyFont="1" applyFill="1" applyBorder="1" applyAlignment="1">
      <alignment horizontal="left" vertical="center" wrapText="1"/>
    </xf>
    <xf numFmtId="0" fontId="2" fillId="0" borderId="3" xfId="0" applyNumberFormat="1" applyFont="1" applyBorder="1" applyAlignment="1" applyProtection="1">
      <alignment horizontal="right" vertical="center"/>
    </xf>
    <xf numFmtId="0" fontId="5" fillId="0" borderId="1" xfId="0" applyNumberFormat="1" applyFont="1" applyBorder="1" applyAlignment="1">
      <alignment vertical="center"/>
    </xf>
    <xf numFmtId="0" fontId="2" fillId="0" borderId="1" xfId="0" applyNumberFormat="1" applyFont="1" applyBorder="1" applyAlignment="1">
      <alignment vertical="center"/>
    </xf>
    <xf numFmtId="176" fontId="2" fillId="0" borderId="1" xfId="0" applyNumberFormat="1" applyFont="1" applyFill="1" applyBorder="1" applyAlignment="1" applyProtection="1">
      <alignment horizontal="center" vertical="center"/>
    </xf>
    <xf numFmtId="0" fontId="0" fillId="0" borderId="0" xfId="0" applyFont="1"/>
    <xf numFmtId="0" fontId="0" fillId="0" borderId="0" xfId="0" applyNumberFormat="1" applyFill="1"/>
    <xf numFmtId="0" fontId="4" fillId="0" borderId="1" xfId="0" applyFont="1" applyFill="1" applyBorder="1" applyAlignment="1">
      <alignment horizontal="left" vertical="center" wrapText="1"/>
    </xf>
    <xf numFmtId="49" fontId="2" fillId="0" borderId="1" xfId="18" applyNumberFormat="1" applyFont="1" applyFill="1" applyBorder="1" applyAlignment="1" applyProtection="1">
      <alignment horizontal="left" vertical="center" wrapText="1"/>
    </xf>
    <xf numFmtId="0" fontId="2" fillId="0" borderId="1" xfId="18" applyNumberFormat="1" applyFont="1" applyFill="1" applyBorder="1" applyAlignment="1" applyProtection="1">
      <alignment horizontal="center" vertical="center"/>
    </xf>
    <xf numFmtId="177" fontId="0" fillId="0" borderId="0" xfId="0" applyNumberFormat="1" applyFill="1"/>
    <xf numFmtId="0" fontId="20" fillId="0" borderId="1" xfId="18" applyNumberFormat="1" applyFont="1" applyFill="1" applyBorder="1" applyAlignment="1" applyProtection="1">
      <alignment horizontal="center" vertical="center"/>
    </xf>
    <xf numFmtId="183" fontId="17" fillId="4" borderId="1" xfId="0" applyNumberFormat="1" applyFont="1" applyFill="1" applyBorder="1" applyAlignment="1" applyProtection="1">
      <alignment vertical="center" shrinkToFit="1"/>
      <protection hidden="1"/>
    </xf>
    <xf numFmtId="176" fontId="2" fillId="0" borderId="1" xfId="0" applyNumberFormat="1" applyFont="1" applyFill="1" applyBorder="1" applyAlignment="1" applyProtection="1">
      <alignment horizontal="left" vertical="center"/>
    </xf>
    <xf numFmtId="0" fontId="20" fillId="0" borderId="1" xfId="0" applyNumberFormat="1" applyFont="1" applyFill="1" applyBorder="1" applyAlignment="1" applyProtection="1">
      <alignment vertical="center"/>
    </xf>
    <xf numFmtId="0" fontId="19" fillId="0" borderId="1" xfId="0" applyNumberFormat="1" applyFont="1" applyFill="1" applyBorder="1" applyAlignment="1" applyProtection="1">
      <alignment vertical="center"/>
    </xf>
    <xf numFmtId="0" fontId="0" fillId="0" borderId="0" xfId="0" applyFill="1" applyBorder="1"/>
    <xf numFmtId="0" fontId="0" fillId="0" borderId="1" xfId="0" applyNumberFormat="1" applyFill="1" applyBorder="1" applyAlignment="1" applyProtection="1">
      <alignment horizontal="center" vertical="center"/>
    </xf>
    <xf numFmtId="1" fontId="2" fillId="0" borderId="1" xfId="0" applyNumberFormat="1" applyFont="1" applyFill="1" applyBorder="1" applyAlignment="1" applyProtection="1">
      <alignment vertical="center"/>
      <protection locked="0"/>
    </xf>
    <xf numFmtId="0" fontId="0" fillId="0" borderId="1" xfId="0" applyNumberFormat="1" applyFont="1" applyFill="1" applyBorder="1" applyAlignment="1" applyProtection="1">
      <alignment vertical="center"/>
    </xf>
    <xf numFmtId="0" fontId="4" fillId="0" borderId="1" xfId="0" applyNumberFormat="1" applyFont="1" applyFill="1" applyBorder="1" applyAlignment="1" applyProtection="1">
      <alignment vertical="center"/>
    </xf>
    <xf numFmtId="0" fontId="19" fillId="0" borderId="1" xfId="0" applyNumberFormat="1" applyFont="1" applyFill="1" applyBorder="1" applyAlignment="1" applyProtection="1">
      <alignment horizontal="right" vertical="center"/>
    </xf>
    <xf numFmtId="0" fontId="5" fillId="0" borderId="1" xfId="0" applyNumberFormat="1" applyFont="1" applyFill="1" applyBorder="1" applyAlignment="1" applyProtection="1">
      <alignment vertical="center" wrapText="1"/>
    </xf>
    <xf numFmtId="0" fontId="5"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vertical="center" wrapText="1"/>
    </xf>
    <xf numFmtId="0" fontId="21" fillId="3" borderId="1" xfId="0" applyFont="1" applyFill="1" applyBorder="1" applyAlignment="1">
      <alignment vertical="center" wrapText="1"/>
    </xf>
    <xf numFmtId="0" fontId="0" fillId="0" borderId="1" xfId="0" applyFont="1" applyFill="1" applyBorder="1" applyAlignment="1">
      <alignment horizontal="right" vertical="center" wrapText="1"/>
    </xf>
    <xf numFmtId="0" fontId="2"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right" vertical="center" wrapText="1"/>
    </xf>
    <xf numFmtId="0" fontId="20" fillId="0" borderId="1" xfId="0" applyFont="1" applyBorder="1" applyAlignment="1">
      <alignment horizontal="right"/>
    </xf>
    <xf numFmtId="0" fontId="2" fillId="0" borderId="1" xfId="0" applyFont="1" applyBorder="1" applyAlignment="1">
      <alignment horizontal="right"/>
    </xf>
    <xf numFmtId="0" fontId="5" fillId="0" borderId="1" xfId="0" applyFont="1" applyBorder="1" applyAlignment="1">
      <alignment horizontal="right"/>
    </xf>
    <xf numFmtId="0" fontId="29" fillId="0" borderId="0" xfId="0" applyFont="1" applyFill="1" applyBorder="1"/>
    <xf numFmtId="0" fontId="30" fillId="0" borderId="0" xfId="0" applyNumberFormat="1" applyFont="1" applyFill="1" applyBorder="1" applyAlignment="1">
      <alignment horizontal="center" vertical="center"/>
    </xf>
    <xf numFmtId="0" fontId="30" fillId="0" borderId="0" xfId="0" applyFont="1" applyFill="1" applyBorder="1" applyAlignment="1">
      <alignment horizontal="center" vertical="center"/>
    </xf>
    <xf numFmtId="0" fontId="34" fillId="0" borderId="4" xfId="0" applyFont="1" applyFill="1" applyBorder="1" applyAlignment="1">
      <alignment horizontal="center" vertical="center" wrapText="1"/>
    </xf>
    <xf numFmtId="0" fontId="34" fillId="0" borderId="5" xfId="0" applyNumberFormat="1" applyFont="1" applyFill="1" applyBorder="1" applyAlignment="1">
      <alignment horizontal="center" vertical="center" wrapText="1"/>
    </xf>
    <xf numFmtId="177" fontId="5" fillId="0" borderId="5" xfId="25" applyNumberFormat="1" applyFont="1" applyBorder="1" applyAlignment="1">
      <alignment horizontal="center" vertical="center" wrapText="1"/>
    </xf>
    <xf numFmtId="0" fontId="35" fillId="0" borderId="6" xfId="0" applyFont="1" applyBorder="1" applyAlignment="1" applyProtection="1">
      <alignment vertical="center"/>
    </xf>
    <xf numFmtId="0" fontId="15" fillId="0" borderId="6" xfId="0" applyNumberFormat="1" applyFont="1" applyBorder="1" applyAlignment="1" applyProtection="1">
      <alignment horizontal="center" vertical="center"/>
    </xf>
    <xf numFmtId="0" fontId="35" fillId="0" borderId="6" xfId="0" applyNumberFormat="1" applyFont="1" applyBorder="1" applyAlignment="1" applyProtection="1">
      <alignment horizontal="center" vertical="center"/>
    </xf>
    <xf numFmtId="0" fontId="34" fillId="0" borderId="0" xfId="0" applyFont="1" applyFill="1" applyBorder="1"/>
    <xf numFmtId="0" fontId="9" fillId="0" borderId="6" xfId="0" applyNumberFormat="1" applyFont="1" applyBorder="1" applyAlignment="1" applyProtection="1">
      <alignment horizontal="center" vertical="center"/>
    </xf>
    <xf numFmtId="0" fontId="5" fillId="0" borderId="5" xfId="19" applyNumberFormat="1" applyFont="1" applyFill="1" applyBorder="1" applyAlignment="1" applyProtection="1">
      <alignment horizontal="center" vertical="center"/>
    </xf>
    <xf numFmtId="0" fontId="36" fillId="0" borderId="6" xfId="0" applyFont="1" applyBorder="1" applyAlignment="1" applyProtection="1">
      <alignment vertical="center"/>
    </xf>
    <xf numFmtId="0" fontId="7" fillId="0" borderId="6" xfId="0" applyNumberFormat="1" applyFont="1" applyBorder="1" applyAlignment="1" applyProtection="1">
      <alignment horizontal="center" vertical="center"/>
    </xf>
    <xf numFmtId="0" fontId="2" fillId="0" borderId="5" xfId="19" applyNumberFormat="1" applyFont="1" applyFill="1" applyBorder="1" applyAlignment="1" applyProtection="1">
      <alignment horizontal="center" vertical="center"/>
    </xf>
    <xf numFmtId="0" fontId="30" fillId="0" borderId="0" xfId="0" applyFont="1" applyFill="1" applyBorder="1"/>
    <xf numFmtId="0" fontId="16" fillId="0" borderId="6" xfId="0" applyNumberFormat="1" applyFont="1" applyBorder="1" applyAlignment="1" applyProtection="1">
      <alignment horizontal="center" vertical="center"/>
    </xf>
    <xf numFmtId="183" fontId="17" fillId="7" borderId="5" xfId="13" applyNumberFormat="1" applyFont="1" applyFill="1" applyBorder="1" applyAlignment="1" applyProtection="1">
      <alignment horizontal="center" vertical="center" shrinkToFit="1"/>
      <protection hidden="1"/>
    </xf>
    <xf numFmtId="182" fontId="18" fillId="8" borderId="7" xfId="13" applyNumberFormat="1" applyFont="1" applyFill="1" applyBorder="1" applyAlignment="1">
      <alignment horizontal="left" vertical="center"/>
    </xf>
    <xf numFmtId="176" fontId="18" fillId="8" borderId="7" xfId="13" applyNumberFormat="1" applyFont="1" applyFill="1" applyBorder="1" applyAlignment="1">
      <alignment horizontal="left" vertical="center"/>
    </xf>
    <xf numFmtId="0" fontId="37" fillId="0" borderId="6" xfId="0" applyFont="1" applyBorder="1" applyAlignment="1" applyProtection="1">
      <alignment vertical="center"/>
    </xf>
    <xf numFmtId="0" fontId="18" fillId="8" borderId="7" xfId="13" applyFont="1" applyFill="1" applyBorder="1" applyAlignment="1">
      <alignment vertical="center"/>
    </xf>
    <xf numFmtId="0" fontId="15" fillId="0" borderId="6" xfId="0" applyNumberFormat="1" applyFont="1" applyFill="1" applyBorder="1" applyAlignment="1" applyProtection="1">
      <alignment horizontal="center" vertical="center"/>
    </xf>
    <xf numFmtId="0" fontId="36" fillId="0" borderId="6" xfId="0" applyFont="1" applyFill="1" applyBorder="1" applyAlignment="1" applyProtection="1">
      <alignment vertical="center"/>
    </xf>
    <xf numFmtId="0" fontId="7" fillId="0" borderId="6" xfId="0" applyNumberFormat="1" applyFont="1" applyFill="1" applyBorder="1" applyAlignment="1" applyProtection="1">
      <alignment horizontal="center" vertical="center"/>
    </xf>
    <xf numFmtId="0" fontId="18" fillId="8" borderId="8" xfId="13" applyFont="1" applyFill="1" applyBorder="1" applyAlignment="1">
      <alignment vertical="center"/>
    </xf>
    <xf numFmtId="49" fontId="5" fillId="0" borderId="4" xfId="0" applyNumberFormat="1" applyFont="1" applyFill="1" applyBorder="1" applyAlignment="1" applyProtection="1">
      <alignment horizontal="left" vertical="center" wrapText="1"/>
    </xf>
    <xf numFmtId="0" fontId="19" fillId="0" borderId="8" xfId="0" applyNumberFormat="1" applyFont="1" applyFill="1" applyBorder="1" applyAlignment="1" applyProtection="1">
      <alignment horizontal="center" vertical="center"/>
    </xf>
    <xf numFmtId="49" fontId="2" fillId="0" borderId="4"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horizontal="center" vertical="center"/>
    </xf>
    <xf numFmtId="0" fontId="34" fillId="0" borderId="5" xfId="0" applyFont="1" applyFill="1" applyBorder="1"/>
    <xf numFmtId="0" fontId="20" fillId="0" borderId="5" xfId="0" applyNumberFormat="1" applyFont="1" applyFill="1" applyBorder="1" applyAlignment="1">
      <alignment horizontal="center" vertical="center"/>
    </xf>
    <xf numFmtId="0" fontId="29" fillId="0" borderId="5" xfId="0" applyFont="1" applyFill="1" applyBorder="1"/>
    <xf numFmtId="176" fontId="34" fillId="0" borderId="5" xfId="0" applyNumberFormat="1" applyFont="1" applyFill="1" applyBorder="1" applyAlignment="1">
      <alignment vertical="center"/>
    </xf>
    <xf numFmtId="0" fontId="19" fillId="0" borderId="5" xfId="0" applyNumberFormat="1" applyFont="1" applyFill="1" applyBorder="1" applyAlignment="1">
      <alignment horizontal="center" vertical="center"/>
    </xf>
    <xf numFmtId="0" fontId="20" fillId="0" borderId="0" xfId="0" applyNumberFormat="1" applyFont="1" applyFill="1" applyBorder="1" applyAlignment="1">
      <alignment horizontal="center" vertical="center"/>
    </xf>
    <xf numFmtId="0" fontId="36" fillId="0" borderId="0" xfId="0" applyFont="1" applyBorder="1" applyAlignment="1" applyProtection="1">
      <alignment vertical="center"/>
    </xf>
    <xf numFmtId="183" fontId="2" fillId="0" borderId="5" xfId="19" applyNumberFormat="1" applyFont="1" applyFill="1" applyBorder="1" applyAlignment="1" applyProtection="1">
      <alignment horizontal="center" vertical="center"/>
    </xf>
    <xf numFmtId="0" fontId="29" fillId="0" borderId="0" xfId="0" applyFont="1" applyBorder="1" applyAlignment="1">
      <alignment vertical="center"/>
    </xf>
    <xf numFmtId="0" fontId="29" fillId="0" borderId="0" xfId="0" applyFont="1" applyBorder="1"/>
    <xf numFmtId="0" fontId="34" fillId="0" borderId="5" xfId="0" applyFont="1" applyFill="1" applyBorder="1" applyAlignment="1">
      <alignment horizontal="center" vertical="center" wrapText="1"/>
    </xf>
    <xf numFmtId="3" fontId="5" fillId="0" borderId="5" xfId="0" applyNumberFormat="1" applyFont="1" applyFill="1" applyBorder="1" applyAlignment="1" applyProtection="1">
      <alignment vertical="center"/>
    </xf>
    <xf numFmtId="3" fontId="5" fillId="0" borderId="5" xfId="0" applyNumberFormat="1" applyFont="1" applyFill="1" applyBorder="1" applyAlignment="1" applyProtection="1">
      <alignment horizontal="left" vertical="center"/>
    </xf>
    <xf numFmtId="3" fontId="2" fillId="0" borderId="5" xfId="0" applyNumberFormat="1" applyFont="1" applyFill="1" applyBorder="1" applyAlignment="1" applyProtection="1">
      <alignment horizontal="left" vertical="center"/>
    </xf>
    <xf numFmtId="3" fontId="2" fillId="0" borderId="5" xfId="0" applyNumberFormat="1" applyFont="1" applyFill="1" applyBorder="1" applyAlignment="1" applyProtection="1">
      <alignment vertical="center"/>
    </xf>
    <xf numFmtId="0" fontId="5" fillId="0" borderId="5" xfId="0" applyFont="1" applyBorder="1" applyAlignment="1">
      <alignment horizontal="left" vertical="center"/>
    </xf>
    <xf numFmtId="0" fontId="2" fillId="0" borderId="5" xfId="0" applyFont="1" applyBorder="1" applyAlignment="1">
      <alignment horizontal="left" vertical="center"/>
    </xf>
    <xf numFmtId="0" fontId="29" fillId="0" borderId="5" xfId="0" applyFont="1" applyBorder="1" applyAlignment="1">
      <alignment horizontal="left" vertical="center"/>
    </xf>
    <xf numFmtId="0" fontId="2" fillId="0" borderId="5" xfId="0" applyFont="1" applyBorder="1" applyAlignment="1">
      <alignment vertical="center"/>
    </xf>
    <xf numFmtId="0" fontId="5" fillId="0" borderId="5" xfId="0" applyFont="1" applyBorder="1" applyAlignment="1">
      <alignment vertical="center"/>
    </xf>
    <xf numFmtId="0" fontId="34" fillId="0" borderId="0" xfId="0" applyFont="1" applyBorder="1" applyAlignment="1">
      <alignment vertical="center"/>
    </xf>
    <xf numFmtId="0" fontId="29" fillId="0" borderId="5" xfId="0" applyFont="1" applyBorder="1" applyAlignment="1">
      <alignment vertical="center"/>
    </xf>
    <xf numFmtId="0" fontId="5" fillId="0" borderId="5" xfId="0" applyNumberFormat="1" applyFont="1" applyFill="1" applyBorder="1" applyAlignment="1" applyProtection="1">
      <alignment horizontal="left" vertical="center"/>
    </xf>
    <xf numFmtId="0" fontId="34" fillId="0" borderId="5" xfId="0" applyFont="1" applyBorder="1" applyAlignment="1">
      <alignment horizontal="left" vertical="center"/>
    </xf>
    <xf numFmtId="0" fontId="29" fillId="0" borderId="5" xfId="0" applyNumberFormat="1" applyFont="1" applyFill="1" applyBorder="1" applyAlignment="1" applyProtection="1">
      <alignment horizontal="left" vertical="center"/>
    </xf>
    <xf numFmtId="0" fontId="34" fillId="0" borderId="5" xfId="0" applyNumberFormat="1" applyFont="1" applyFill="1" applyBorder="1" applyAlignment="1" applyProtection="1">
      <alignment horizontal="left" vertical="center"/>
    </xf>
    <xf numFmtId="0" fontId="2" fillId="0" borderId="5" xfId="0" applyNumberFormat="1" applyFont="1" applyFill="1" applyBorder="1" applyAlignment="1" applyProtection="1">
      <alignment horizontal="left" vertical="center"/>
    </xf>
    <xf numFmtId="0" fontId="5" fillId="0" borderId="5" xfId="0" applyNumberFormat="1" applyFont="1" applyFill="1" applyBorder="1" applyAlignment="1" applyProtection="1">
      <alignment horizontal="center" vertical="center"/>
    </xf>
    <xf numFmtId="0" fontId="20" fillId="0" borderId="0" xfId="0" applyFont="1" applyBorder="1"/>
    <xf numFmtId="0" fontId="29" fillId="0" borderId="0" xfId="0" applyFont="1" applyBorder="1" applyAlignment="1">
      <alignment horizontal="center" vertical="center"/>
    </xf>
    <xf numFmtId="0" fontId="29" fillId="0" borderId="0" xfId="0" applyNumberFormat="1" applyFont="1" applyFill="1" applyBorder="1" applyAlignment="1">
      <alignment horizontal="center" vertical="center"/>
    </xf>
    <xf numFmtId="0" fontId="5" fillId="0" borderId="5" xfId="0" applyFont="1" applyFill="1" applyBorder="1" applyAlignment="1">
      <alignment horizontal="center" vertical="center"/>
    </xf>
    <xf numFmtId="0" fontId="2" fillId="0" borderId="5" xfId="0" applyFont="1" applyFill="1" applyBorder="1" applyAlignment="1">
      <alignment horizontal="center" vertical="center"/>
    </xf>
    <xf numFmtId="0" fontId="19" fillId="0" borderId="5" xfId="0" applyFont="1" applyFill="1" applyBorder="1" applyAlignment="1">
      <alignment horizontal="center" vertical="center"/>
    </xf>
    <xf numFmtId="0" fontId="20" fillId="0" borderId="5" xfId="0" applyFont="1" applyFill="1" applyBorder="1" applyAlignment="1">
      <alignment horizontal="center" vertical="center"/>
    </xf>
    <xf numFmtId="0" fontId="29" fillId="0" borderId="5" xfId="0" applyFont="1" applyBorder="1" applyAlignment="1">
      <alignment horizontal="center" vertical="center"/>
    </xf>
    <xf numFmtId="0" fontId="34" fillId="0" borderId="5" xfId="0" applyFont="1" applyBorder="1" applyAlignment="1">
      <alignment horizontal="center" vertical="center"/>
    </xf>
    <xf numFmtId="0" fontId="29" fillId="0" borderId="5" xfId="0" applyNumberFormat="1" applyFont="1" applyFill="1" applyBorder="1" applyAlignment="1">
      <alignment horizontal="center" vertical="center"/>
    </xf>
    <xf numFmtId="0" fontId="38" fillId="0" borderId="0" xfId="0" applyFont="1"/>
    <xf numFmtId="0" fontId="38" fillId="0" borderId="0" xfId="0" applyFont="1" applyAlignment="1">
      <alignment horizontal="justify"/>
    </xf>
    <xf numFmtId="0" fontId="38" fillId="0" borderId="0" xfId="0" applyFont="1" applyAlignment="1">
      <alignment horizont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13" fillId="0" borderId="0" xfId="0" applyFont="1" applyAlignment="1">
      <alignment horizontal="center" vertical="center"/>
    </xf>
    <xf numFmtId="0" fontId="1" fillId="0" borderId="0" xfId="17" applyFont="1" applyFill="1" applyAlignment="1">
      <alignment horizontal="center" vertical="center"/>
    </xf>
    <xf numFmtId="0" fontId="10" fillId="0" borderId="1" xfId="0" applyFont="1" applyFill="1" applyBorder="1" applyAlignment="1">
      <alignment horizontal="center" vertical="center" wrapText="1"/>
    </xf>
    <xf numFmtId="49" fontId="1" fillId="2" borderId="0" xfId="0" applyNumberFormat="1" applyFont="1" applyFill="1" applyAlignment="1">
      <alignment horizontal="center" vertical="center"/>
    </xf>
    <xf numFmtId="0" fontId="8" fillId="0" borderId="0" xfId="0" applyFont="1" applyAlignment="1">
      <alignment horizontal="center"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xf>
    <xf numFmtId="0" fontId="31" fillId="0" borderId="0" xfId="0" applyFont="1" applyBorder="1" applyAlignment="1">
      <alignment horizontal="center" vertical="center" wrapText="1"/>
    </xf>
    <xf numFmtId="0" fontId="31" fillId="0" borderId="0" xfId="0" applyFont="1" applyBorder="1" applyAlignment="1">
      <alignment horizontal="center" vertical="center"/>
    </xf>
    <xf numFmtId="0" fontId="2" fillId="0" borderId="0" xfId="0" applyFont="1"/>
    <xf numFmtId="0" fontId="29" fillId="0" borderId="0" xfId="0" applyNumberFormat="1" applyFont="1" applyFill="1" applyBorder="1" applyAlignment="1">
      <alignment horizontal="center"/>
    </xf>
    <xf numFmtId="0" fontId="35" fillId="0" borderId="6" xfId="0" applyFont="1" applyBorder="1" applyAlignment="1" applyProtection="1">
      <alignment horizontal="left" vertical="center"/>
    </xf>
    <xf numFmtId="0" fontId="36" fillId="0" borderId="6" xfId="0" applyFont="1" applyBorder="1" applyAlignment="1" applyProtection="1">
      <alignment horizontal="left" vertical="center"/>
    </xf>
    <xf numFmtId="186" fontId="34" fillId="0" borderId="0" xfId="0" applyNumberFormat="1" applyFont="1" applyFill="1" applyBorder="1"/>
    <xf numFmtId="0" fontId="29" fillId="0" borderId="5" xfId="0" applyNumberFormat="1" applyFont="1" applyFill="1" applyBorder="1" applyAlignment="1">
      <alignment horizontal="center"/>
    </xf>
    <xf numFmtId="0" fontId="35" fillId="0" borderId="5" xfId="0" applyFont="1" applyBorder="1" applyAlignment="1" applyProtection="1">
      <alignment horizontal="left" vertical="center"/>
    </xf>
    <xf numFmtId="0" fontId="35" fillId="0" borderId="5" xfId="0" applyNumberFormat="1" applyFont="1" applyBorder="1" applyAlignment="1" applyProtection="1">
      <alignment horizontal="center" vertical="center"/>
    </xf>
    <xf numFmtId="0" fontId="2" fillId="0" borderId="5" xfId="0" applyNumberFormat="1" applyFont="1" applyFill="1" applyBorder="1" applyAlignment="1">
      <alignment horizontal="center"/>
    </xf>
    <xf numFmtId="0" fontId="2" fillId="0" borderId="0" xfId="0" applyFont="1" applyBorder="1" applyAlignment="1">
      <alignment vertical="center"/>
    </xf>
  </cellXfs>
  <cellStyles count="26">
    <cellStyle name="Normal 2" xfId="8"/>
    <cellStyle name="差_5.中央部门决算（草案)-1" xfId="9"/>
    <cellStyle name="差_出版署2010年度中央部门决算草案" xfId="2"/>
    <cellStyle name="差_全国友协2010年度中央部门决算（草案）" xfId="11"/>
    <cellStyle name="差_司法部2010年度中央部门决算（草案）报" xfId="12"/>
    <cellStyle name="常规" xfId="0" builtinId="0"/>
    <cellStyle name="常规 16" xfId="7"/>
    <cellStyle name="常规 2" xfId="13"/>
    <cellStyle name="常规 3" xfId="14"/>
    <cellStyle name="常规 4" xfId="10"/>
    <cellStyle name="常规 5" xfId="15"/>
    <cellStyle name="常规 5 2" xfId="4"/>
    <cellStyle name="常规 6" xfId="3"/>
    <cellStyle name="常规 7" xfId="16"/>
    <cellStyle name="常规 8" xfId="5"/>
    <cellStyle name="常规_21湖北省2015年地方财政预算表（20150331报部）" xfId="17"/>
    <cellStyle name="常规_附表2一般公共预算支出预算表" xfId="18"/>
    <cellStyle name="常规_附表3一般公共预算本级支出预算表" xfId="19"/>
    <cellStyle name="常规_附件：2012年出口退税基数及超基数上解情况表" xfId="20"/>
    <cellStyle name="常规_专项转移支付项目表" xfId="21"/>
    <cellStyle name="好_5.中央部门决算（草案)-1" xfId="22"/>
    <cellStyle name="好_出版署2010年度中央部门决算草案" xfId="6"/>
    <cellStyle name="好_全国友协2010年度中央部门决算（草案）" xfId="23"/>
    <cellStyle name="好_司法部2010年度中央部门决算（草案）报" xfId="24"/>
    <cellStyle name="千位分隔" xfId="1" builtinId="3"/>
    <cellStyle name="样式 1" xfId="25"/>
  </cellStyles>
  <dxfs count="2">
    <dxf>
      <numFmt numFmtId="184" formatCode="0.00_ ;[Red]\-0.00\ ;"/>
    </dxf>
    <dxf>
      <numFmt numFmtId="185" formatCode="0.0000_ ;[Red]\-0.0000\ ;"/>
    </dxf>
  </dxfs>
  <tableStyles count="0" defaultTableStyle="TableStyleMedium2" defaultPivotStyle="PivotStyleLight16"/>
  <colors>
    <mruColors>
      <color rgb="FFFFFF00"/>
      <color rgb="FFD9D9D9"/>
      <color rgb="FFF2F2F2"/>
      <color rgb="FFFFFFFF"/>
      <color rgb="FFFF0000"/>
      <color rgb="FF0000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6700;&#38754;\340603_&#30456;&#23665;&#21306;_2026&#24180;&#22320;&#26041;&#36130;&#25919;&#39044;&#31639;&#34920;&#65288;&#20154;&#22823;&#25209;&#22797;&#21475;&#24452;&#65289;_20260316%2021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简介"/>
      <sheetName val="使用说明"/>
      <sheetName val="封面"/>
      <sheetName val="内置数据"/>
      <sheetName val="目录"/>
      <sheetName val="表一（录入表）"/>
      <sheetName val="表二"/>
      <sheetName val="表二（录入表）"/>
      <sheetName val="表三"/>
      <sheetName val="表三（录入表）"/>
      <sheetName val="表四（录入表）"/>
      <sheetName val="表五（录入表）"/>
      <sheetName val="表六（1）"/>
      <sheetName val="表六（2）"/>
      <sheetName val="表七（1）"/>
      <sheetName val="表七（2）"/>
      <sheetName val="表八（录入表）"/>
      <sheetName val="表九"/>
      <sheetName val="表九（录入表）"/>
      <sheetName val="表十（录入表）"/>
      <sheetName val="表十一"/>
      <sheetName val="表十二（录入表）"/>
      <sheetName val="表十三（录入表）"/>
      <sheetName val="表十四"/>
      <sheetName val="数据汇集"/>
    </sheetNames>
    <sheetDataSet>
      <sheetData sheetId="0"/>
      <sheetData sheetId="1"/>
      <sheetData sheetId="2"/>
      <sheetData sheetId="3"/>
      <sheetData sheetId="4"/>
      <sheetData sheetId="5">
        <row r="2">
          <cell r="I2" t="str">
            <v>预算四舍五入到万元</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21"/>
  <sheetViews>
    <sheetView tabSelected="1" workbookViewId="0">
      <selection activeCell="A10" sqref="A10"/>
    </sheetView>
  </sheetViews>
  <sheetFormatPr defaultRowHeight="13.5"/>
  <cols>
    <col min="1" max="1" width="90.625" customWidth="1"/>
  </cols>
  <sheetData>
    <row r="1" spans="1:1" ht="30" customHeight="1">
      <c r="A1" s="214" t="s">
        <v>819</v>
      </c>
    </row>
    <row r="2" spans="1:1" ht="21">
      <c r="A2" s="213" t="s">
        <v>820</v>
      </c>
    </row>
    <row r="3" spans="1:1" ht="21">
      <c r="A3" s="213" t="s">
        <v>818</v>
      </c>
    </row>
    <row r="4" spans="1:1" ht="21">
      <c r="A4" s="213" t="s">
        <v>821</v>
      </c>
    </row>
    <row r="5" spans="1:1" ht="21">
      <c r="A5" s="212" t="s">
        <v>838</v>
      </c>
    </row>
    <row r="6" spans="1:1" ht="21.75" customHeight="1">
      <c r="A6" s="213" t="s">
        <v>822</v>
      </c>
    </row>
    <row r="7" spans="1:1" ht="21">
      <c r="A7" s="213" t="s">
        <v>823</v>
      </c>
    </row>
    <row r="8" spans="1:1" ht="21">
      <c r="A8" s="213" t="s">
        <v>824</v>
      </c>
    </row>
    <row r="9" spans="1:1" ht="21">
      <c r="A9" s="213" t="s">
        <v>825</v>
      </c>
    </row>
    <row r="10" spans="1:1" ht="20.25">
      <c r="A10" s="213" t="s">
        <v>826</v>
      </c>
    </row>
    <row r="11" spans="1:1" ht="21">
      <c r="A11" s="213" t="s">
        <v>827</v>
      </c>
    </row>
    <row r="12" spans="1:1" ht="21">
      <c r="A12" s="213" t="s">
        <v>828</v>
      </c>
    </row>
    <row r="13" spans="1:1" ht="21">
      <c r="A13" s="213" t="s">
        <v>829</v>
      </c>
    </row>
    <row r="14" spans="1:1" ht="20.25">
      <c r="A14" s="213" t="s">
        <v>830</v>
      </c>
    </row>
    <row r="15" spans="1:1" ht="21">
      <c r="A15" s="213" t="s">
        <v>831</v>
      </c>
    </row>
    <row r="16" spans="1:1" ht="21">
      <c r="A16" s="213" t="s">
        <v>832</v>
      </c>
    </row>
    <row r="17" spans="1:1" ht="21">
      <c r="A17" s="213" t="s">
        <v>833</v>
      </c>
    </row>
    <row r="18" spans="1:1" ht="21">
      <c r="A18" s="213" t="s">
        <v>834</v>
      </c>
    </row>
    <row r="19" spans="1:1" ht="21">
      <c r="A19" s="213" t="s">
        <v>835</v>
      </c>
    </row>
    <row r="20" spans="1:1" ht="21">
      <c r="A20" s="212" t="s">
        <v>836</v>
      </c>
    </row>
    <row r="21" spans="1:1" ht="21">
      <c r="A21" s="213" t="s">
        <v>837</v>
      </c>
    </row>
  </sheetData>
  <phoneticPr fontId="26"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B14"/>
  <sheetViews>
    <sheetView workbookViewId="0">
      <selection activeCell="B6" sqref="B6"/>
    </sheetView>
  </sheetViews>
  <sheetFormatPr defaultColWidth="9" defaultRowHeight="13.5"/>
  <cols>
    <col min="1" max="1" width="45.125" customWidth="1"/>
    <col min="2" max="2" width="30.75" customWidth="1"/>
  </cols>
  <sheetData>
    <row r="1" spans="1:2">
      <c r="A1" t="s">
        <v>381</v>
      </c>
    </row>
    <row r="2" spans="1:2" ht="25.5">
      <c r="A2" s="223" t="s">
        <v>382</v>
      </c>
      <c r="B2" s="223"/>
    </row>
    <row r="3" spans="1:2" ht="23.25" customHeight="1">
      <c r="A3" s="67"/>
      <c r="B3" s="68" t="s">
        <v>1</v>
      </c>
    </row>
    <row r="4" spans="1:2" ht="37.5" customHeight="1">
      <c r="A4" s="69" t="s">
        <v>383</v>
      </c>
      <c r="B4" s="70" t="s">
        <v>384</v>
      </c>
    </row>
    <row r="5" spans="1:2" ht="26.25" customHeight="1">
      <c r="A5" s="71" t="s">
        <v>385</v>
      </c>
      <c r="B5" s="72">
        <v>92459</v>
      </c>
    </row>
    <row r="6" spans="1:2" ht="26.25" customHeight="1">
      <c r="A6" s="71" t="s">
        <v>386</v>
      </c>
      <c r="B6" s="72">
        <v>91400</v>
      </c>
    </row>
    <row r="7" spans="1:2" ht="26.25" customHeight="1">
      <c r="A7" s="71"/>
      <c r="B7" s="72"/>
    </row>
    <row r="8" spans="1:2" ht="26.25" customHeight="1">
      <c r="A8" s="73"/>
      <c r="B8" s="72"/>
    </row>
    <row r="9" spans="1:2" ht="26.25" customHeight="1">
      <c r="A9" s="73"/>
      <c r="B9" s="72"/>
    </row>
    <row r="10" spans="1:2" ht="26.25" customHeight="1">
      <c r="A10" s="73"/>
      <c r="B10" s="72"/>
    </row>
    <row r="11" spans="1:2" ht="26.25" customHeight="1">
      <c r="A11" s="74"/>
      <c r="B11" s="72"/>
    </row>
    <row r="12" spans="1:2" ht="26.25" customHeight="1">
      <c r="A12" s="74"/>
      <c r="B12" s="72"/>
    </row>
    <row r="13" spans="1:2" ht="26.25" customHeight="1">
      <c r="A13" s="74"/>
      <c r="B13" s="72"/>
    </row>
    <row r="14" spans="1:2" ht="26.25" customHeight="1">
      <c r="A14" s="76"/>
      <c r="B14" s="89"/>
    </row>
  </sheetData>
  <mergeCells count="1">
    <mergeCell ref="A2:B2"/>
  </mergeCells>
  <phoneticPr fontId="26" type="noConversion"/>
  <printOptions horizontalCentered="1"/>
  <pageMargins left="0.74803149606299202" right="0.74803149606299202" top="0.98425196850393704" bottom="0.98425196850393704" header="0.511811023622047" footer="0.511811023622047"/>
  <pageSetup paperSize="9" orientation="portrait"/>
  <headerFooter alignWithMargins="0"/>
</worksheet>
</file>

<file path=xl/worksheets/sheet11.xml><?xml version="1.0" encoding="utf-8"?>
<worksheet xmlns="http://schemas.openxmlformats.org/spreadsheetml/2006/main" xmlns:r="http://schemas.openxmlformats.org/officeDocument/2006/relationships">
  <dimension ref="A1:B34"/>
  <sheetViews>
    <sheetView showZeros="0" workbookViewId="0">
      <selection activeCell="B9" sqref="B9"/>
    </sheetView>
  </sheetViews>
  <sheetFormatPr defaultColWidth="9" defaultRowHeight="13.5" customHeight="1"/>
  <cols>
    <col min="1" max="1" width="46.5" style="82" customWidth="1"/>
    <col min="2" max="2" width="23.625" style="82" customWidth="1"/>
    <col min="3" max="16384" width="9" style="82"/>
  </cols>
  <sheetData>
    <row r="1" spans="1:2" ht="18" customHeight="1">
      <c r="A1" s="78" t="s">
        <v>387</v>
      </c>
    </row>
    <row r="2" spans="1:2" ht="28.5" customHeight="1">
      <c r="A2" s="216" t="s">
        <v>388</v>
      </c>
      <c r="B2" s="216"/>
    </row>
    <row r="3" spans="1:2" ht="22.5" customHeight="1">
      <c r="B3" s="83" t="s">
        <v>1</v>
      </c>
    </row>
    <row r="4" spans="1:2" ht="30.75" customHeight="1">
      <c r="A4" s="5" t="s">
        <v>2</v>
      </c>
      <c r="B4" s="5" t="s">
        <v>3</v>
      </c>
    </row>
    <row r="5" spans="1:2" ht="20.100000000000001" customHeight="1">
      <c r="A5" s="21" t="s">
        <v>389</v>
      </c>
      <c r="B5" s="84"/>
    </row>
    <row r="6" spans="1:2" ht="20.100000000000001" customHeight="1">
      <c r="A6" s="21" t="s">
        <v>390</v>
      </c>
      <c r="B6" s="84"/>
    </row>
    <row r="7" spans="1:2" ht="20.100000000000001" customHeight="1">
      <c r="A7" s="21" t="s">
        <v>391</v>
      </c>
      <c r="B7" s="84"/>
    </row>
    <row r="8" spans="1:2" ht="20.100000000000001" customHeight="1">
      <c r="A8" s="21" t="s">
        <v>392</v>
      </c>
      <c r="B8" s="84"/>
    </row>
    <row r="9" spans="1:2" ht="20.100000000000001" customHeight="1">
      <c r="A9" s="21" t="s">
        <v>393</v>
      </c>
      <c r="B9" s="84"/>
    </row>
    <row r="10" spans="1:2" ht="20.100000000000001" customHeight="1">
      <c r="A10" s="21" t="s">
        <v>394</v>
      </c>
      <c r="B10" s="84"/>
    </row>
    <row r="11" spans="1:2" ht="20.100000000000001" customHeight="1">
      <c r="A11" s="21" t="s">
        <v>395</v>
      </c>
      <c r="B11" s="19"/>
    </row>
    <row r="12" spans="1:2" ht="20.100000000000001" customHeight="1">
      <c r="A12" s="21" t="s">
        <v>396</v>
      </c>
      <c r="B12" s="84"/>
    </row>
    <row r="13" spans="1:2" ht="20.100000000000001" customHeight="1">
      <c r="A13" s="21" t="s">
        <v>397</v>
      </c>
      <c r="B13" s="84"/>
    </row>
    <row r="14" spans="1:2" ht="20.100000000000001" customHeight="1">
      <c r="A14" s="21" t="s">
        <v>398</v>
      </c>
      <c r="B14" s="84"/>
    </row>
    <row r="15" spans="1:2" ht="20.100000000000001" customHeight="1">
      <c r="A15" s="21" t="s">
        <v>399</v>
      </c>
      <c r="B15" s="84"/>
    </row>
    <row r="16" spans="1:2" ht="20.100000000000001" customHeight="1">
      <c r="A16" s="21" t="s">
        <v>400</v>
      </c>
      <c r="B16" s="84"/>
    </row>
    <row r="17" spans="1:2" ht="20.100000000000001" customHeight="1">
      <c r="A17" s="21" t="s">
        <v>401</v>
      </c>
      <c r="B17" s="84"/>
    </row>
    <row r="18" spans="1:2" ht="20.100000000000001" customHeight="1">
      <c r="A18" s="21" t="s">
        <v>402</v>
      </c>
      <c r="B18" s="84"/>
    </row>
    <row r="19" spans="1:2" ht="20.100000000000001" customHeight="1">
      <c r="A19" s="21" t="s">
        <v>403</v>
      </c>
      <c r="B19" s="84"/>
    </row>
    <row r="20" spans="1:2" ht="20.100000000000001" customHeight="1">
      <c r="A20" s="21" t="s">
        <v>404</v>
      </c>
      <c r="B20" s="84"/>
    </row>
    <row r="21" spans="1:2" ht="20.100000000000001" customHeight="1">
      <c r="A21" s="85"/>
      <c r="B21" s="84"/>
    </row>
    <row r="22" spans="1:2" ht="20.100000000000001" customHeight="1">
      <c r="A22" s="80"/>
      <c r="B22" s="84"/>
    </row>
    <row r="23" spans="1:2" ht="20.100000000000001" customHeight="1">
      <c r="A23" s="80"/>
      <c r="B23" s="84"/>
    </row>
    <row r="24" spans="1:2" ht="20.100000000000001" customHeight="1">
      <c r="A24" s="80"/>
      <c r="B24" s="84"/>
    </row>
    <row r="25" spans="1:2" ht="20.100000000000001" customHeight="1">
      <c r="A25" s="21"/>
      <c r="B25" s="84"/>
    </row>
    <row r="26" spans="1:2" ht="20.100000000000001" customHeight="1">
      <c r="A26" s="86" t="s">
        <v>405</v>
      </c>
      <c r="B26" s="87">
        <f>SUM(B5:B20)</f>
        <v>0</v>
      </c>
    </row>
    <row r="27" spans="1:2" ht="20.100000000000001" customHeight="1">
      <c r="A27" s="21" t="s">
        <v>406</v>
      </c>
      <c r="B27" s="84">
        <v>2132</v>
      </c>
    </row>
    <row r="28" spans="1:2" ht="20.100000000000001" customHeight="1">
      <c r="A28" s="21" t="s">
        <v>33</v>
      </c>
      <c r="B28" s="84">
        <v>12149</v>
      </c>
    </row>
    <row r="29" spans="1:2" ht="20.100000000000001" customHeight="1">
      <c r="A29" s="21" t="s">
        <v>407</v>
      </c>
      <c r="B29" s="84"/>
    </row>
    <row r="30" spans="1:2" ht="20.100000000000001" customHeight="1">
      <c r="A30" s="21" t="s">
        <v>408</v>
      </c>
      <c r="B30" s="84"/>
    </row>
    <row r="31" spans="1:2" ht="20.100000000000001" customHeight="1">
      <c r="A31" s="21" t="s">
        <v>409</v>
      </c>
      <c r="B31" s="84"/>
    </row>
    <row r="32" spans="1:2" ht="20.100000000000001" customHeight="1">
      <c r="A32" s="23"/>
      <c r="B32" s="84"/>
    </row>
    <row r="33" spans="1:2" ht="20.100000000000001" customHeight="1">
      <c r="A33" s="85"/>
      <c r="B33" s="84"/>
    </row>
    <row r="34" spans="1:2" ht="20.100000000000001" customHeight="1">
      <c r="A34" s="88" t="s">
        <v>410</v>
      </c>
      <c r="B34" s="87">
        <f>SUM(B26:B31)</f>
        <v>14281</v>
      </c>
    </row>
  </sheetData>
  <mergeCells count="1">
    <mergeCell ref="A2:B2"/>
  </mergeCells>
  <phoneticPr fontId="26" type="noConversion"/>
  <printOptions horizontalCentered="1"/>
  <pageMargins left="0.49" right="0.56000000000000005" top="0.74803149606299202" bottom="0.74803149606299202" header="0.31496062992126" footer="0.31496062992126"/>
  <pageSetup paperSize="9" fitToWidth="0" fitToHeight="0" orientation="portrait"/>
  <headerFooter alignWithMargins="0"/>
</worksheet>
</file>

<file path=xl/worksheets/sheet12.xml><?xml version="1.0" encoding="utf-8"?>
<worksheet xmlns="http://schemas.openxmlformats.org/spreadsheetml/2006/main" xmlns:r="http://schemas.openxmlformats.org/officeDocument/2006/relationships">
  <dimension ref="A1:B206"/>
  <sheetViews>
    <sheetView showZeros="0" workbookViewId="0">
      <pane xSplit="1" ySplit="4" topLeftCell="B83" activePane="bottomRight" state="frozen"/>
      <selection pane="topRight"/>
      <selection pane="bottomLeft"/>
      <selection pane="bottomRight" activeCell="E56" sqref="E56"/>
    </sheetView>
  </sheetViews>
  <sheetFormatPr defaultColWidth="9" defaultRowHeight="13.5" customHeight="1"/>
  <cols>
    <col min="1" max="1" width="63.875" style="1" customWidth="1"/>
    <col min="2" max="2" width="18" style="1" customWidth="1"/>
    <col min="3" max="16384" width="9" style="1"/>
  </cols>
  <sheetData>
    <row r="1" spans="1:2" ht="16.5" customHeight="1">
      <c r="A1" s="1" t="s">
        <v>411</v>
      </c>
    </row>
    <row r="2" spans="1:2" ht="28.5" customHeight="1">
      <c r="A2" s="224" t="s">
        <v>412</v>
      </c>
      <c r="B2" s="224"/>
    </row>
    <row r="3" spans="1:2" ht="24" customHeight="1">
      <c r="B3" s="64" t="s">
        <v>1</v>
      </c>
    </row>
    <row r="4" spans="1:2" s="43" customFormat="1" ht="31.5" customHeight="1">
      <c r="A4" s="48" t="s">
        <v>413</v>
      </c>
      <c r="B4" s="5" t="s">
        <v>3</v>
      </c>
    </row>
    <row r="5" spans="1:2" s="26" customFormat="1" ht="17.25" customHeight="1">
      <c r="A5" s="6" t="s">
        <v>414</v>
      </c>
      <c r="B5" s="27">
        <f>B6+B12+B18</f>
        <v>8</v>
      </c>
    </row>
    <row r="6" spans="1:2" s="26" customFormat="1" ht="17.25" customHeight="1">
      <c r="A6" s="29" t="s">
        <v>415</v>
      </c>
      <c r="B6" s="27">
        <f>SUM(B7:B11)</f>
        <v>0</v>
      </c>
    </row>
    <row r="7" spans="1:2" ht="17.25" customHeight="1">
      <c r="A7" s="8" t="s">
        <v>416</v>
      </c>
      <c r="B7" s="30"/>
    </row>
    <row r="8" spans="1:2" ht="17.25" customHeight="1">
      <c r="A8" s="8" t="s">
        <v>417</v>
      </c>
      <c r="B8" s="30"/>
    </row>
    <row r="9" spans="1:2" ht="17.25" customHeight="1">
      <c r="A9" s="8" t="s">
        <v>418</v>
      </c>
      <c r="B9" s="30"/>
    </row>
    <row r="10" spans="1:2" ht="17.25" customHeight="1">
      <c r="A10" s="8" t="s">
        <v>419</v>
      </c>
      <c r="B10" s="30"/>
    </row>
    <row r="11" spans="1:2" s="26" customFormat="1" ht="17.25" customHeight="1">
      <c r="A11" s="8" t="s">
        <v>420</v>
      </c>
      <c r="B11" s="30"/>
    </row>
    <row r="12" spans="1:2" s="26" customFormat="1" ht="17.25" customHeight="1">
      <c r="A12" s="29" t="s">
        <v>421</v>
      </c>
      <c r="B12" s="27">
        <f>SUM(B13:B17)</f>
        <v>8</v>
      </c>
    </row>
    <row r="13" spans="1:2" ht="17.25" customHeight="1">
      <c r="A13" s="8" t="s">
        <v>422</v>
      </c>
      <c r="B13" s="30"/>
    </row>
    <row r="14" spans="1:2" ht="17.25" customHeight="1">
      <c r="A14" s="8" t="s">
        <v>423</v>
      </c>
      <c r="B14" s="30"/>
    </row>
    <row r="15" spans="1:2" s="26" customFormat="1" ht="17.25" customHeight="1">
      <c r="A15" s="21" t="s">
        <v>424</v>
      </c>
      <c r="B15" s="27"/>
    </row>
    <row r="16" spans="1:2" s="26" customFormat="1" ht="17.25" customHeight="1">
      <c r="A16" s="8" t="s">
        <v>425</v>
      </c>
      <c r="B16" s="27">
        <v>8</v>
      </c>
    </row>
    <row r="17" spans="1:2" ht="17.25" customHeight="1">
      <c r="A17" s="8" t="s">
        <v>426</v>
      </c>
      <c r="B17" s="30"/>
    </row>
    <row r="18" spans="1:2" s="26" customFormat="1" ht="17.25" customHeight="1">
      <c r="A18" s="29" t="s">
        <v>427</v>
      </c>
      <c r="B18" s="27">
        <f>SUM(B19:B20)</f>
        <v>0</v>
      </c>
    </row>
    <row r="19" spans="1:2" ht="17.25" customHeight="1">
      <c r="A19" s="8" t="s">
        <v>428</v>
      </c>
      <c r="B19" s="30"/>
    </row>
    <row r="20" spans="1:2" s="26" customFormat="1" ht="17.25" customHeight="1">
      <c r="A20" s="8" t="s">
        <v>429</v>
      </c>
      <c r="B20" s="27"/>
    </row>
    <row r="21" spans="1:2" s="26" customFormat="1" ht="17.25" customHeight="1">
      <c r="A21" s="31" t="s">
        <v>430</v>
      </c>
      <c r="B21" s="27">
        <f>B22+B27</f>
        <v>0</v>
      </c>
    </row>
    <row r="22" spans="1:2" s="26" customFormat="1" ht="17.25" customHeight="1">
      <c r="A22" s="31" t="s">
        <v>431</v>
      </c>
      <c r="B22" s="27">
        <f>SUM(B23:B26)</f>
        <v>0</v>
      </c>
    </row>
    <row r="23" spans="1:2" ht="17.25" customHeight="1">
      <c r="A23" s="32" t="s">
        <v>432</v>
      </c>
      <c r="B23" s="30"/>
    </row>
    <row r="24" spans="1:2" ht="17.25" customHeight="1">
      <c r="A24" s="32" t="s">
        <v>433</v>
      </c>
      <c r="B24" s="30"/>
    </row>
    <row r="25" spans="1:2" ht="17.25" customHeight="1">
      <c r="A25" s="32" t="s">
        <v>434</v>
      </c>
      <c r="B25" s="30"/>
    </row>
    <row r="26" spans="1:2" ht="17.25" customHeight="1">
      <c r="A26" s="32" t="s">
        <v>435</v>
      </c>
      <c r="B26" s="30"/>
    </row>
    <row r="27" spans="1:2" s="26" customFormat="1" ht="17.25" customHeight="1">
      <c r="A27" s="31" t="s">
        <v>436</v>
      </c>
      <c r="B27" s="27">
        <f>SUM(B28:B31)</f>
        <v>0</v>
      </c>
    </row>
    <row r="28" spans="1:2" ht="17.25" customHeight="1">
      <c r="A28" s="32" t="s">
        <v>437</v>
      </c>
      <c r="B28" s="30"/>
    </row>
    <row r="29" spans="1:2" ht="17.25" customHeight="1">
      <c r="A29" s="32" t="s">
        <v>438</v>
      </c>
      <c r="B29" s="30"/>
    </row>
    <row r="30" spans="1:2" ht="17.25" customHeight="1">
      <c r="A30" s="33" t="s">
        <v>439</v>
      </c>
      <c r="B30" s="30"/>
    </row>
    <row r="31" spans="1:2" ht="17.25" customHeight="1">
      <c r="A31" s="33" t="s">
        <v>440</v>
      </c>
      <c r="B31" s="30"/>
    </row>
    <row r="32" spans="1:2" s="26" customFormat="1" ht="17.25" customHeight="1">
      <c r="A32" s="31" t="s">
        <v>441</v>
      </c>
      <c r="B32" s="27">
        <f>B33+B48+B52+B53+B59+B63+B67+B71+B77+B80+B89</f>
        <v>1623</v>
      </c>
    </row>
    <row r="33" spans="1:2" s="26" customFormat="1" ht="17.25" customHeight="1">
      <c r="A33" s="6" t="s">
        <v>442</v>
      </c>
      <c r="B33" s="27">
        <f>SUM(B34:B47)</f>
        <v>1304</v>
      </c>
    </row>
    <row r="34" spans="1:2" ht="17.25" customHeight="1">
      <c r="A34" s="32" t="s">
        <v>443</v>
      </c>
      <c r="B34" s="30"/>
    </row>
    <row r="35" spans="1:2" ht="17.25" customHeight="1">
      <c r="A35" s="32" t="s">
        <v>444</v>
      </c>
      <c r="B35" s="30">
        <v>1000</v>
      </c>
    </row>
    <row r="36" spans="1:2" ht="17.25" customHeight="1">
      <c r="A36" s="32" t="s">
        <v>445</v>
      </c>
      <c r="B36" s="30"/>
    </row>
    <row r="37" spans="1:2" ht="17.25" customHeight="1">
      <c r="A37" s="32" t="s">
        <v>446</v>
      </c>
      <c r="B37" s="30"/>
    </row>
    <row r="38" spans="1:2" ht="17.25" customHeight="1">
      <c r="A38" s="32" t="s">
        <v>447</v>
      </c>
      <c r="B38" s="30"/>
    </row>
    <row r="39" spans="1:2" s="26" customFormat="1" ht="17.25" customHeight="1">
      <c r="A39" s="21" t="s">
        <v>448</v>
      </c>
      <c r="B39" s="30"/>
    </row>
    <row r="40" spans="1:2" ht="17.25" customHeight="1">
      <c r="A40" s="32" t="s">
        <v>449</v>
      </c>
      <c r="B40" s="30"/>
    </row>
    <row r="41" spans="1:2" ht="17.25" customHeight="1">
      <c r="A41" s="32" t="s">
        <v>450</v>
      </c>
      <c r="B41" s="30"/>
    </row>
    <row r="42" spans="1:2" ht="17.25" customHeight="1">
      <c r="A42" s="32" t="s">
        <v>451</v>
      </c>
      <c r="B42" s="30"/>
    </row>
    <row r="43" spans="1:2" s="26" customFormat="1" ht="17.25" customHeight="1">
      <c r="A43" s="21" t="s">
        <v>452</v>
      </c>
      <c r="B43" s="27"/>
    </row>
    <row r="44" spans="1:2" s="26" customFormat="1" ht="17.25" customHeight="1">
      <c r="A44" s="21" t="s">
        <v>453</v>
      </c>
      <c r="B44" s="27"/>
    </row>
    <row r="45" spans="1:2" s="26" customFormat="1" ht="17.25" customHeight="1">
      <c r="A45" s="21" t="s">
        <v>454</v>
      </c>
      <c r="B45" s="30">
        <v>129</v>
      </c>
    </row>
    <row r="46" spans="1:2" s="26" customFormat="1" ht="17.25" customHeight="1">
      <c r="A46" s="21" t="s">
        <v>455</v>
      </c>
      <c r="B46" s="30">
        <v>175</v>
      </c>
    </row>
    <row r="47" spans="1:2" ht="17.25" customHeight="1">
      <c r="A47" s="32" t="s">
        <v>456</v>
      </c>
      <c r="B47" s="30"/>
    </row>
    <row r="48" spans="1:2" s="26" customFormat="1" ht="17.25" customHeight="1">
      <c r="A48" s="31" t="s">
        <v>457</v>
      </c>
      <c r="B48" s="27">
        <f>SUM(B49:B51)</f>
        <v>0</v>
      </c>
    </row>
    <row r="49" spans="1:2" ht="17.25" customHeight="1">
      <c r="A49" s="32" t="s">
        <v>443</v>
      </c>
      <c r="B49" s="30"/>
    </row>
    <row r="50" spans="1:2" ht="17.25" customHeight="1">
      <c r="A50" s="32" t="s">
        <v>444</v>
      </c>
      <c r="B50" s="30"/>
    </row>
    <row r="51" spans="1:2" ht="17.25" customHeight="1">
      <c r="A51" s="32" t="s">
        <v>458</v>
      </c>
      <c r="B51" s="30"/>
    </row>
    <row r="52" spans="1:2" s="26" customFormat="1" ht="17.25" customHeight="1">
      <c r="A52" s="6" t="s">
        <v>459</v>
      </c>
      <c r="B52" s="27"/>
    </row>
    <row r="53" spans="1:2" s="26" customFormat="1" ht="17.25" customHeight="1">
      <c r="A53" s="6" t="s">
        <v>460</v>
      </c>
      <c r="B53" s="27">
        <f>SUM(B54:B58)</f>
        <v>0</v>
      </c>
    </row>
    <row r="54" spans="1:2" s="26" customFormat="1" ht="17.25" customHeight="1">
      <c r="A54" s="21" t="s">
        <v>461</v>
      </c>
      <c r="B54" s="30"/>
    </row>
    <row r="55" spans="1:2" s="26" customFormat="1" ht="17.25" customHeight="1">
      <c r="A55" s="21" t="s">
        <v>462</v>
      </c>
      <c r="B55" s="30"/>
    </row>
    <row r="56" spans="1:2" s="26" customFormat="1" ht="17.25" customHeight="1">
      <c r="A56" s="21" t="s">
        <v>463</v>
      </c>
      <c r="B56" s="27"/>
    </row>
    <row r="57" spans="1:2" s="26" customFormat="1" ht="17.25" customHeight="1">
      <c r="A57" s="32" t="s">
        <v>464</v>
      </c>
      <c r="B57" s="27"/>
    </row>
    <row r="58" spans="1:2" ht="17.25" customHeight="1">
      <c r="A58" s="34" t="s">
        <v>465</v>
      </c>
      <c r="B58" s="30"/>
    </row>
    <row r="59" spans="1:2" s="26" customFormat="1" ht="17.25" customHeight="1">
      <c r="A59" s="35" t="s">
        <v>466</v>
      </c>
      <c r="B59" s="27">
        <f>SUM(B60:B62)</f>
        <v>0</v>
      </c>
    </row>
    <row r="60" spans="1:2" ht="17.25" customHeight="1">
      <c r="A60" s="34" t="s">
        <v>467</v>
      </c>
      <c r="B60" s="30"/>
    </row>
    <row r="61" spans="1:2" ht="17.25" customHeight="1">
      <c r="A61" s="34" t="s">
        <v>468</v>
      </c>
      <c r="B61" s="30"/>
    </row>
    <row r="62" spans="1:2" ht="17.25" customHeight="1">
      <c r="A62" s="34" t="s">
        <v>469</v>
      </c>
      <c r="B62" s="30"/>
    </row>
    <row r="63" spans="1:2" s="26" customFormat="1" ht="17.25" customHeight="1">
      <c r="A63" s="31" t="s">
        <v>470</v>
      </c>
      <c r="B63" s="27">
        <f>SUM(B64:B66)</f>
        <v>0</v>
      </c>
    </row>
    <row r="64" spans="1:2" ht="17.25" customHeight="1">
      <c r="A64" s="32" t="s">
        <v>443</v>
      </c>
      <c r="B64" s="30"/>
    </row>
    <row r="65" spans="1:2" ht="17.25" customHeight="1">
      <c r="A65" s="32" t="s">
        <v>444</v>
      </c>
      <c r="B65" s="30"/>
    </row>
    <row r="66" spans="1:2" ht="17.25" customHeight="1">
      <c r="A66" s="32" t="s">
        <v>471</v>
      </c>
      <c r="B66" s="30"/>
    </row>
    <row r="67" spans="1:2" s="26" customFormat="1" ht="17.25" customHeight="1">
      <c r="A67" s="31" t="s">
        <v>472</v>
      </c>
      <c r="B67" s="27">
        <f>SUM(B68:B70)</f>
        <v>0</v>
      </c>
    </row>
    <row r="68" spans="1:2" s="26" customFormat="1" ht="17.25" customHeight="1">
      <c r="A68" s="32" t="s">
        <v>443</v>
      </c>
      <c r="B68" s="27"/>
    </row>
    <row r="69" spans="1:2" ht="17.25" customHeight="1">
      <c r="A69" s="32" t="s">
        <v>444</v>
      </c>
      <c r="B69" s="30"/>
    </row>
    <row r="70" spans="1:2" ht="17.25" customHeight="1">
      <c r="A70" s="32" t="s">
        <v>473</v>
      </c>
      <c r="B70" s="30"/>
    </row>
    <row r="71" spans="1:2" s="26" customFormat="1" ht="17.25" customHeight="1">
      <c r="A71" s="31" t="s">
        <v>474</v>
      </c>
      <c r="B71" s="27">
        <f>SUM(B72:B76)</f>
        <v>0</v>
      </c>
    </row>
    <row r="72" spans="1:2" ht="17.25" customHeight="1">
      <c r="A72" s="32" t="s">
        <v>461</v>
      </c>
      <c r="B72" s="30"/>
    </row>
    <row r="73" spans="1:2" s="26" customFormat="1" ht="17.25" customHeight="1">
      <c r="A73" s="32" t="s">
        <v>462</v>
      </c>
      <c r="B73" s="27"/>
    </row>
    <row r="74" spans="1:2" ht="17.25" customHeight="1">
      <c r="A74" s="32" t="s">
        <v>463</v>
      </c>
      <c r="B74" s="30"/>
    </row>
    <row r="75" spans="1:2" ht="17.25" customHeight="1">
      <c r="A75" s="32" t="s">
        <v>464</v>
      </c>
      <c r="B75" s="30"/>
    </row>
    <row r="76" spans="1:2" ht="17.25" customHeight="1">
      <c r="A76" s="32" t="s">
        <v>475</v>
      </c>
      <c r="B76" s="30"/>
    </row>
    <row r="77" spans="1:2" s="26" customFormat="1" ht="17.25" customHeight="1">
      <c r="A77" s="31" t="s">
        <v>476</v>
      </c>
      <c r="B77" s="27">
        <f>SUM(B78:B79)</f>
        <v>0</v>
      </c>
    </row>
    <row r="78" spans="1:2" s="26" customFormat="1" ht="17.25" customHeight="1">
      <c r="A78" s="8" t="s">
        <v>467</v>
      </c>
      <c r="B78" s="27"/>
    </row>
    <row r="79" spans="1:2" s="26" customFormat="1" ht="17.25" customHeight="1">
      <c r="A79" s="32" t="s">
        <v>477</v>
      </c>
      <c r="B79" s="27"/>
    </row>
    <row r="80" spans="1:2" s="26" customFormat="1" ht="17.25" customHeight="1">
      <c r="A80" s="31" t="s">
        <v>478</v>
      </c>
      <c r="B80" s="27">
        <f>SUM(B81:B88)</f>
        <v>0</v>
      </c>
    </row>
    <row r="81" spans="1:2" ht="17.25" customHeight="1">
      <c r="A81" s="32" t="s">
        <v>443</v>
      </c>
      <c r="B81" s="30"/>
    </row>
    <row r="82" spans="1:2" ht="17.25" customHeight="1">
      <c r="A82" s="32" t="s">
        <v>444</v>
      </c>
      <c r="B82" s="30"/>
    </row>
    <row r="83" spans="1:2" ht="17.25" customHeight="1">
      <c r="A83" s="32" t="s">
        <v>445</v>
      </c>
      <c r="B83" s="30"/>
    </row>
    <row r="84" spans="1:2" s="26" customFormat="1" ht="17.25" customHeight="1">
      <c r="A84" s="32" t="s">
        <v>446</v>
      </c>
      <c r="B84" s="27"/>
    </row>
    <row r="85" spans="1:2" ht="17.25" customHeight="1">
      <c r="A85" s="32" t="s">
        <v>449</v>
      </c>
      <c r="B85" s="30"/>
    </row>
    <row r="86" spans="1:2" ht="17.25" customHeight="1">
      <c r="A86" s="32" t="s">
        <v>451</v>
      </c>
      <c r="B86" s="30"/>
    </row>
    <row r="87" spans="1:2" ht="17.25" customHeight="1">
      <c r="A87" s="32" t="s">
        <v>452</v>
      </c>
      <c r="B87" s="30"/>
    </row>
    <row r="88" spans="1:2" ht="17.25" customHeight="1">
      <c r="A88" s="32" t="s">
        <v>479</v>
      </c>
      <c r="B88" s="30"/>
    </row>
    <row r="89" spans="1:2" s="26" customFormat="1" ht="17.25" customHeight="1">
      <c r="A89" s="31" t="s">
        <v>480</v>
      </c>
      <c r="B89" s="27">
        <v>319</v>
      </c>
    </row>
    <row r="90" spans="1:2" s="26" customFormat="1" ht="17.25" customHeight="1">
      <c r="A90" s="31" t="s">
        <v>481</v>
      </c>
      <c r="B90" s="30">
        <v>319</v>
      </c>
    </row>
    <row r="91" spans="1:2" ht="17.25" customHeight="1">
      <c r="A91" s="32" t="s">
        <v>482</v>
      </c>
      <c r="B91" s="30"/>
    </row>
    <row r="92" spans="1:2" s="26" customFormat="1" ht="17.25" customHeight="1">
      <c r="A92" s="31" t="s">
        <v>483</v>
      </c>
      <c r="B92" s="27">
        <f>B93+B98+B103+B108</f>
        <v>0</v>
      </c>
    </row>
    <row r="93" spans="1:2" s="26" customFormat="1" ht="17.25" customHeight="1">
      <c r="A93" s="31" t="s">
        <v>484</v>
      </c>
      <c r="B93" s="27">
        <f>SUM(B94:B97)</f>
        <v>0</v>
      </c>
    </row>
    <row r="94" spans="1:2" ht="17.25" customHeight="1">
      <c r="A94" s="32" t="s">
        <v>485</v>
      </c>
      <c r="B94" s="30"/>
    </row>
    <row r="95" spans="1:2" ht="17.25" customHeight="1">
      <c r="A95" s="32" t="s">
        <v>486</v>
      </c>
      <c r="B95" s="30"/>
    </row>
    <row r="96" spans="1:2" ht="17.25" customHeight="1">
      <c r="A96" s="32" t="s">
        <v>487</v>
      </c>
      <c r="B96" s="30"/>
    </row>
    <row r="97" spans="1:2" s="26" customFormat="1" ht="17.25" customHeight="1">
      <c r="A97" s="32" t="s">
        <v>488</v>
      </c>
      <c r="B97" s="27"/>
    </row>
    <row r="98" spans="1:2" s="26" customFormat="1" ht="17.25" customHeight="1">
      <c r="A98" s="31" t="s">
        <v>489</v>
      </c>
      <c r="B98" s="27">
        <f>SUM(B99:B102)</f>
        <v>0</v>
      </c>
    </row>
    <row r="99" spans="1:2" ht="17.25" customHeight="1">
      <c r="A99" s="32" t="s">
        <v>485</v>
      </c>
      <c r="B99" s="30"/>
    </row>
    <row r="100" spans="1:2" ht="17.25" customHeight="1">
      <c r="A100" s="32" t="s">
        <v>486</v>
      </c>
      <c r="B100" s="30"/>
    </row>
    <row r="101" spans="1:2" ht="17.25" customHeight="1">
      <c r="A101" s="32" t="s">
        <v>490</v>
      </c>
      <c r="B101" s="30"/>
    </row>
    <row r="102" spans="1:2" ht="17.25" customHeight="1">
      <c r="A102" s="32" t="s">
        <v>491</v>
      </c>
      <c r="B102" s="30"/>
    </row>
    <row r="103" spans="1:2" s="26" customFormat="1" ht="17.25" customHeight="1">
      <c r="A103" s="31" t="s">
        <v>492</v>
      </c>
      <c r="B103" s="27">
        <f>SUM(B104:B107)</f>
        <v>0</v>
      </c>
    </row>
    <row r="104" spans="1:2" ht="17.25" customHeight="1">
      <c r="A104" s="32" t="s">
        <v>493</v>
      </c>
      <c r="B104" s="30"/>
    </row>
    <row r="105" spans="1:2" ht="17.25" customHeight="1">
      <c r="A105" s="32" t="s">
        <v>494</v>
      </c>
      <c r="B105" s="30"/>
    </row>
    <row r="106" spans="1:2" s="26" customFormat="1" ht="17.25" customHeight="1">
      <c r="A106" s="32" t="s">
        <v>495</v>
      </c>
      <c r="B106" s="27"/>
    </row>
    <row r="107" spans="1:2" ht="17.25" customHeight="1">
      <c r="A107" s="32" t="s">
        <v>496</v>
      </c>
      <c r="B107" s="30"/>
    </row>
    <row r="108" spans="1:2" s="26" customFormat="1" ht="17.25" customHeight="1">
      <c r="A108" s="31" t="s">
        <v>497</v>
      </c>
      <c r="B108" s="27"/>
    </row>
    <row r="109" spans="1:2" ht="17.25" customHeight="1">
      <c r="A109" s="32" t="s">
        <v>498</v>
      </c>
      <c r="B109" s="30"/>
    </row>
    <row r="110" spans="1:2" ht="17.25" customHeight="1">
      <c r="A110" s="32" t="s">
        <v>485</v>
      </c>
      <c r="B110" s="30"/>
    </row>
    <row r="111" spans="1:2" ht="17.25" customHeight="1">
      <c r="A111" s="32" t="s">
        <v>499</v>
      </c>
      <c r="B111" s="30"/>
    </row>
    <row r="112" spans="1:2" s="26" customFormat="1" ht="17.25" customHeight="1">
      <c r="A112" s="31" t="s">
        <v>500</v>
      </c>
      <c r="B112" s="27">
        <f>B113+B118+B123+B128+B137+B144+B153+B156+B159+B160</f>
        <v>0</v>
      </c>
    </row>
    <row r="113" spans="1:2" s="26" customFormat="1" ht="17.25" customHeight="1">
      <c r="A113" s="31" t="s">
        <v>501</v>
      </c>
      <c r="B113" s="27">
        <f>SUM(B114:B117)</f>
        <v>0</v>
      </c>
    </row>
    <row r="114" spans="1:2" ht="17.25" customHeight="1">
      <c r="A114" s="32" t="s">
        <v>502</v>
      </c>
      <c r="B114" s="30"/>
    </row>
    <row r="115" spans="1:2" ht="17.25" customHeight="1">
      <c r="A115" s="32" t="s">
        <v>503</v>
      </c>
      <c r="B115" s="30"/>
    </row>
    <row r="116" spans="1:2" ht="17.25" customHeight="1">
      <c r="A116" s="32" t="s">
        <v>504</v>
      </c>
      <c r="B116" s="30"/>
    </row>
    <row r="117" spans="1:2" ht="17.25" customHeight="1">
      <c r="A117" s="32" t="s">
        <v>505</v>
      </c>
      <c r="B117" s="30"/>
    </row>
    <row r="118" spans="1:2" s="26" customFormat="1" ht="17.25" customHeight="1">
      <c r="A118" s="29" t="s">
        <v>506</v>
      </c>
      <c r="B118" s="27">
        <f>SUM(B119:B122)</f>
        <v>0</v>
      </c>
    </row>
    <row r="119" spans="1:2" s="26" customFormat="1" ht="17.25" customHeight="1">
      <c r="A119" s="32" t="s">
        <v>504</v>
      </c>
      <c r="B119" s="27"/>
    </row>
    <row r="120" spans="1:2" ht="17.25" customHeight="1">
      <c r="A120" s="32" t="s">
        <v>507</v>
      </c>
      <c r="B120" s="30"/>
    </row>
    <row r="121" spans="1:2" ht="17.25" customHeight="1">
      <c r="A121" s="32" t="s">
        <v>508</v>
      </c>
      <c r="B121" s="30"/>
    </row>
    <row r="122" spans="1:2" ht="17.25" customHeight="1">
      <c r="A122" s="32" t="s">
        <v>509</v>
      </c>
      <c r="B122" s="30"/>
    </row>
    <row r="123" spans="1:2" s="26" customFormat="1" ht="17.25" customHeight="1">
      <c r="A123" s="31" t="s">
        <v>510</v>
      </c>
      <c r="B123" s="27">
        <f>SUM(B124:B127)</f>
        <v>0</v>
      </c>
    </row>
    <row r="124" spans="1:2" ht="17.25" customHeight="1">
      <c r="A124" s="32" t="s">
        <v>511</v>
      </c>
      <c r="B124" s="30"/>
    </row>
    <row r="125" spans="1:2" ht="17.25" customHeight="1">
      <c r="A125" s="32" t="s">
        <v>512</v>
      </c>
      <c r="B125" s="30"/>
    </row>
    <row r="126" spans="1:2" s="26" customFormat="1" ht="17.25" customHeight="1">
      <c r="A126" s="32" t="s">
        <v>513</v>
      </c>
      <c r="B126" s="27"/>
    </row>
    <row r="127" spans="1:2" ht="17.25" customHeight="1">
      <c r="A127" s="32" t="s">
        <v>514</v>
      </c>
      <c r="B127" s="30"/>
    </row>
    <row r="128" spans="1:2" s="26" customFormat="1" ht="17.25" customHeight="1">
      <c r="A128" s="31" t="s">
        <v>515</v>
      </c>
      <c r="B128" s="27">
        <f>SUM(B129:B136)</f>
        <v>0</v>
      </c>
    </row>
    <row r="129" spans="1:2" ht="17.25" customHeight="1">
      <c r="A129" s="32" t="s">
        <v>516</v>
      </c>
      <c r="B129" s="30"/>
    </row>
    <row r="130" spans="1:2" ht="17.25" customHeight="1">
      <c r="A130" s="32" t="s">
        <v>517</v>
      </c>
      <c r="B130" s="30"/>
    </row>
    <row r="131" spans="1:2" ht="17.25" customHeight="1">
      <c r="A131" s="32" t="s">
        <v>518</v>
      </c>
      <c r="B131" s="30"/>
    </row>
    <row r="132" spans="1:2" s="26" customFormat="1" ht="17.25" customHeight="1">
      <c r="A132" s="32" t="s">
        <v>519</v>
      </c>
      <c r="B132" s="27"/>
    </row>
    <row r="133" spans="1:2" ht="17.25" customHeight="1">
      <c r="A133" s="32" t="s">
        <v>520</v>
      </c>
      <c r="B133" s="30"/>
    </row>
    <row r="134" spans="1:2" ht="17.25" customHeight="1">
      <c r="A134" s="32" t="s">
        <v>521</v>
      </c>
      <c r="B134" s="30"/>
    </row>
    <row r="135" spans="1:2" s="26" customFormat="1" ht="17.25" customHeight="1">
      <c r="A135" s="8" t="s">
        <v>522</v>
      </c>
      <c r="B135" s="27"/>
    </row>
    <row r="136" spans="1:2" s="26" customFormat="1" ht="17.25" customHeight="1">
      <c r="A136" s="32" t="s">
        <v>523</v>
      </c>
      <c r="B136" s="27"/>
    </row>
    <row r="137" spans="1:2" s="26" customFormat="1" ht="17.25" customHeight="1">
      <c r="A137" s="31" t="s">
        <v>524</v>
      </c>
      <c r="B137" s="27">
        <f>SUM(B138:B143)</f>
        <v>0</v>
      </c>
    </row>
    <row r="138" spans="1:2" ht="17.25" customHeight="1">
      <c r="A138" s="32" t="s">
        <v>525</v>
      </c>
      <c r="B138" s="30"/>
    </row>
    <row r="139" spans="1:2" ht="17.25" customHeight="1">
      <c r="A139" s="32" t="s">
        <v>526</v>
      </c>
      <c r="B139" s="30"/>
    </row>
    <row r="140" spans="1:2" ht="17.25" customHeight="1">
      <c r="A140" s="32" t="s">
        <v>527</v>
      </c>
      <c r="B140" s="30"/>
    </row>
    <row r="141" spans="1:2" ht="17.25" customHeight="1">
      <c r="A141" s="32" t="s">
        <v>528</v>
      </c>
      <c r="B141" s="30"/>
    </row>
    <row r="142" spans="1:2" s="26" customFormat="1" ht="17.25" customHeight="1">
      <c r="A142" s="8" t="s">
        <v>529</v>
      </c>
      <c r="B142" s="27"/>
    </row>
    <row r="143" spans="1:2" s="26" customFormat="1" ht="17.25" customHeight="1">
      <c r="A143" s="32" t="s">
        <v>530</v>
      </c>
      <c r="B143" s="27"/>
    </row>
    <row r="144" spans="1:2" s="26" customFormat="1" ht="17.25" customHeight="1">
      <c r="A144" s="31" t="s">
        <v>531</v>
      </c>
      <c r="B144" s="27">
        <f>SUM(B145:B152)</f>
        <v>0</v>
      </c>
    </row>
    <row r="145" spans="1:2" ht="17.25" customHeight="1">
      <c r="A145" s="33" t="s">
        <v>532</v>
      </c>
      <c r="B145" s="30"/>
    </row>
    <row r="146" spans="1:2" ht="17.25" customHeight="1">
      <c r="A146" s="32" t="s">
        <v>533</v>
      </c>
      <c r="B146" s="30"/>
    </row>
    <row r="147" spans="1:2" ht="17.25" customHeight="1">
      <c r="A147" s="32" t="s">
        <v>534</v>
      </c>
      <c r="B147" s="30"/>
    </row>
    <row r="148" spans="1:2" ht="17.25" customHeight="1">
      <c r="A148" s="32" t="s">
        <v>535</v>
      </c>
      <c r="B148" s="30"/>
    </row>
    <row r="149" spans="1:2" ht="17.25" customHeight="1">
      <c r="A149" s="32" t="s">
        <v>536</v>
      </c>
      <c r="B149" s="30"/>
    </row>
    <row r="150" spans="1:2" ht="17.25" customHeight="1">
      <c r="A150" s="32" t="s">
        <v>537</v>
      </c>
      <c r="B150" s="30"/>
    </row>
    <row r="151" spans="1:2" ht="17.25" customHeight="1">
      <c r="A151" s="32" t="s">
        <v>538</v>
      </c>
      <c r="B151" s="30"/>
    </row>
    <row r="152" spans="1:2" ht="17.25" customHeight="1">
      <c r="A152" s="32" t="s">
        <v>539</v>
      </c>
      <c r="B152" s="30"/>
    </row>
    <row r="153" spans="1:2" s="26" customFormat="1" ht="17.25" customHeight="1">
      <c r="A153" s="31" t="s">
        <v>540</v>
      </c>
      <c r="B153" s="27">
        <f>SUM(B154:B155)</f>
        <v>0</v>
      </c>
    </row>
    <row r="154" spans="1:2" ht="17.25" customHeight="1">
      <c r="A154" s="33" t="s">
        <v>502</v>
      </c>
      <c r="B154" s="30"/>
    </row>
    <row r="155" spans="1:2" ht="17.25" customHeight="1">
      <c r="A155" s="32" t="s">
        <v>541</v>
      </c>
      <c r="B155" s="30"/>
    </row>
    <row r="156" spans="1:2" s="26" customFormat="1" ht="17.25" customHeight="1">
      <c r="A156" s="31" t="s">
        <v>542</v>
      </c>
      <c r="B156" s="27">
        <f>SUM(B157:B158)</f>
        <v>0</v>
      </c>
    </row>
    <row r="157" spans="1:2" ht="17.25" customHeight="1">
      <c r="A157" s="32" t="s">
        <v>502</v>
      </c>
      <c r="B157" s="30"/>
    </row>
    <row r="158" spans="1:2" ht="17.25" customHeight="1">
      <c r="A158" s="32" t="s">
        <v>543</v>
      </c>
      <c r="B158" s="30"/>
    </row>
    <row r="159" spans="1:2" s="26" customFormat="1" ht="17.25" customHeight="1">
      <c r="A159" s="31" t="s">
        <v>544</v>
      </c>
      <c r="B159" s="27"/>
    </row>
    <row r="160" spans="1:2" s="26" customFormat="1" ht="17.25" customHeight="1">
      <c r="A160" s="31" t="s">
        <v>545</v>
      </c>
      <c r="B160" s="27">
        <f>SUM(B161:B163)</f>
        <v>0</v>
      </c>
    </row>
    <row r="161" spans="1:2" ht="17.25" customHeight="1">
      <c r="A161" s="32" t="s">
        <v>511</v>
      </c>
      <c r="B161" s="30"/>
    </row>
    <row r="162" spans="1:2" ht="17.25" customHeight="1">
      <c r="A162" s="32" t="s">
        <v>513</v>
      </c>
      <c r="B162" s="30"/>
    </row>
    <row r="163" spans="1:2" ht="17.25" customHeight="1">
      <c r="A163" s="32" t="s">
        <v>546</v>
      </c>
      <c r="B163" s="30"/>
    </row>
    <row r="164" spans="1:2" s="26" customFormat="1" ht="17.25" customHeight="1">
      <c r="A164" s="29" t="s">
        <v>547</v>
      </c>
      <c r="B164" s="27">
        <f>B165</f>
        <v>0</v>
      </c>
    </row>
    <row r="165" spans="1:2" s="26" customFormat="1" ht="17.25" customHeight="1">
      <c r="A165" s="29" t="s">
        <v>548</v>
      </c>
      <c r="B165" s="27">
        <f>SUM(B166:B167)</f>
        <v>0</v>
      </c>
    </row>
    <row r="166" spans="1:2" ht="17.25" customHeight="1">
      <c r="A166" s="20" t="s">
        <v>549</v>
      </c>
      <c r="B166" s="20"/>
    </row>
    <row r="167" spans="1:2" ht="17.25" customHeight="1">
      <c r="A167" s="20" t="s">
        <v>550</v>
      </c>
      <c r="B167" s="20"/>
    </row>
    <row r="168" spans="1:2" ht="17.25" customHeight="1">
      <c r="A168" s="36" t="s">
        <v>551</v>
      </c>
      <c r="B168" s="28">
        <f>B169+B173+B182</f>
        <v>501</v>
      </c>
    </row>
    <row r="169" spans="1:2" s="26" customFormat="1" ht="17.25" customHeight="1">
      <c r="A169" s="37" t="s">
        <v>552</v>
      </c>
      <c r="B169" s="28">
        <f>SUM(B170:B172)</f>
        <v>0</v>
      </c>
    </row>
    <row r="170" spans="1:2" ht="17.25" customHeight="1">
      <c r="A170" s="38" t="s">
        <v>553</v>
      </c>
      <c r="B170" s="20"/>
    </row>
    <row r="171" spans="1:2" ht="17.25" customHeight="1">
      <c r="A171" s="38" t="s">
        <v>554</v>
      </c>
      <c r="B171" s="20"/>
    </row>
    <row r="172" spans="1:2" ht="17.25" customHeight="1">
      <c r="A172" s="38" t="s">
        <v>555</v>
      </c>
      <c r="B172" s="20"/>
    </row>
    <row r="173" spans="1:2" s="26" customFormat="1" ht="17.25" customHeight="1">
      <c r="A173" s="39" t="s">
        <v>556</v>
      </c>
      <c r="B173" s="28">
        <f>SUM(B174:B181)</f>
        <v>0</v>
      </c>
    </row>
    <row r="174" spans="1:2" ht="17.25" customHeight="1">
      <c r="A174" s="24" t="s">
        <v>557</v>
      </c>
      <c r="B174" s="20"/>
    </row>
    <row r="175" spans="1:2" ht="17.25" customHeight="1">
      <c r="A175" s="40" t="s">
        <v>558</v>
      </c>
      <c r="B175" s="20"/>
    </row>
    <row r="176" spans="1:2" ht="17.25" customHeight="1">
      <c r="A176" s="33" t="s">
        <v>559</v>
      </c>
      <c r="B176" s="28"/>
    </row>
    <row r="177" spans="1:2" ht="17.25" customHeight="1">
      <c r="A177" s="40" t="s">
        <v>560</v>
      </c>
      <c r="B177" s="20"/>
    </row>
    <row r="178" spans="1:2" ht="17.25" customHeight="1">
      <c r="A178" s="40" t="s">
        <v>561</v>
      </c>
      <c r="B178" s="20"/>
    </row>
    <row r="179" spans="1:2" ht="17.25" customHeight="1">
      <c r="A179" s="40" t="s">
        <v>562</v>
      </c>
      <c r="B179" s="20"/>
    </row>
    <row r="180" spans="1:2" ht="17.25" customHeight="1">
      <c r="A180" s="40" t="s">
        <v>563</v>
      </c>
      <c r="B180" s="20" t="s">
        <v>564</v>
      </c>
    </row>
    <row r="181" spans="1:2" ht="17.25" customHeight="1">
      <c r="A181" s="40" t="s">
        <v>565</v>
      </c>
      <c r="B181" s="20"/>
    </row>
    <row r="182" spans="1:2" s="26" customFormat="1" ht="17.25" customHeight="1">
      <c r="A182" s="37" t="s">
        <v>566</v>
      </c>
      <c r="B182" s="28">
        <f>SUM(B183:B192)</f>
        <v>501</v>
      </c>
    </row>
    <row r="183" spans="1:2" ht="17.25" customHeight="1">
      <c r="A183" s="40" t="s">
        <v>567</v>
      </c>
      <c r="B183" s="20">
        <v>486</v>
      </c>
    </row>
    <row r="184" spans="1:2" ht="17.25" customHeight="1">
      <c r="A184" s="40" t="s">
        <v>568</v>
      </c>
      <c r="B184" s="20">
        <v>6</v>
      </c>
    </row>
    <row r="185" spans="1:2" ht="17.25" customHeight="1">
      <c r="A185" s="40" t="s">
        <v>569</v>
      </c>
      <c r="B185" s="20"/>
    </row>
    <row r="186" spans="1:2" ht="17.25" customHeight="1">
      <c r="A186" s="40" t="s">
        <v>570</v>
      </c>
      <c r="B186" s="20"/>
    </row>
    <row r="187" spans="1:2" ht="17.25" customHeight="1">
      <c r="A187" s="40" t="s">
        <v>571</v>
      </c>
      <c r="B187" s="20">
        <v>9</v>
      </c>
    </row>
    <row r="188" spans="1:2" ht="17.25" customHeight="1">
      <c r="A188" s="40" t="s">
        <v>572</v>
      </c>
      <c r="B188" s="20"/>
    </row>
    <row r="189" spans="1:2" ht="17.25" customHeight="1">
      <c r="A189" s="40" t="s">
        <v>573</v>
      </c>
      <c r="B189" s="20"/>
    </row>
    <row r="190" spans="1:2" ht="17.25" customHeight="1">
      <c r="A190" s="40" t="s">
        <v>574</v>
      </c>
      <c r="B190" s="20"/>
    </row>
    <row r="191" spans="1:2" ht="17.25" customHeight="1">
      <c r="A191" s="40" t="s">
        <v>575</v>
      </c>
      <c r="B191" s="20"/>
    </row>
    <row r="192" spans="1:2" ht="17.25" customHeight="1">
      <c r="A192" s="40" t="s">
        <v>576</v>
      </c>
      <c r="B192" s="20"/>
    </row>
    <row r="193" spans="1:2" s="26" customFormat="1" ht="17.25" customHeight="1">
      <c r="A193" s="37" t="s">
        <v>577</v>
      </c>
      <c r="B193" s="28">
        <v>12149</v>
      </c>
    </row>
    <row r="194" spans="1:2" s="26" customFormat="1" ht="17.25" customHeight="1">
      <c r="A194" s="37" t="s">
        <v>578</v>
      </c>
      <c r="B194" s="28"/>
    </row>
    <row r="195" spans="1:2" ht="17.25" customHeight="1">
      <c r="A195" s="42"/>
      <c r="B195" s="79"/>
    </row>
    <row r="196" spans="1:2" ht="17.25" customHeight="1">
      <c r="A196" s="20"/>
      <c r="B196" s="20"/>
    </row>
    <row r="197" spans="1:2" ht="17.25" customHeight="1">
      <c r="A197" s="20"/>
      <c r="B197" s="20"/>
    </row>
    <row r="198" spans="1:2" ht="17.25" customHeight="1">
      <c r="A198" s="25" t="s">
        <v>327</v>
      </c>
      <c r="B198" s="28">
        <f>SUM(B193:B194,B168,B164,B112,B92,B32,B21,B5)</f>
        <v>14281</v>
      </c>
    </row>
    <row r="199" spans="1:2" ht="17.25" customHeight="1">
      <c r="A199" s="20" t="s">
        <v>69</v>
      </c>
      <c r="B199" s="20"/>
    </row>
    <row r="200" spans="1:2" ht="17.25" customHeight="1">
      <c r="A200" s="80" t="s">
        <v>579</v>
      </c>
      <c r="B200" s="20"/>
    </row>
    <row r="201" spans="1:2" ht="17.25" customHeight="1">
      <c r="A201" s="80" t="s">
        <v>71</v>
      </c>
      <c r="B201" s="20"/>
    </row>
    <row r="202" spans="1:2" ht="17.25" customHeight="1">
      <c r="A202" s="80" t="s">
        <v>580</v>
      </c>
      <c r="B202" s="20"/>
    </row>
    <row r="203" spans="1:2" ht="17.25" customHeight="1">
      <c r="A203" s="80" t="s">
        <v>581</v>
      </c>
      <c r="B203" s="20"/>
    </row>
    <row r="204" spans="1:2" ht="17.25" customHeight="1">
      <c r="A204" s="81"/>
      <c r="B204" s="20"/>
    </row>
    <row r="205" spans="1:2" ht="17.25" customHeight="1">
      <c r="A205" s="20"/>
      <c r="B205" s="20"/>
    </row>
    <row r="206" spans="1:2" ht="17.25" customHeight="1">
      <c r="A206" s="65" t="s">
        <v>582</v>
      </c>
      <c r="B206" s="28">
        <f>SUM(B198:B203)</f>
        <v>14281</v>
      </c>
    </row>
  </sheetData>
  <mergeCells count="1">
    <mergeCell ref="A2:B2"/>
  </mergeCells>
  <phoneticPr fontId="26" type="noConversion"/>
  <printOptions horizontalCentered="1"/>
  <pageMargins left="0.49" right="0.45" top="0.74803149606299202" bottom="0.74803149606299202" header="0.31496062992126" footer="0.31496062992126"/>
  <pageSetup paperSize="9" scale="95" fitToWidth="0" fitToHeight="0" orientation="portrait"/>
  <headerFooter alignWithMargins="0"/>
</worksheet>
</file>

<file path=xl/worksheets/sheet13.xml><?xml version="1.0" encoding="utf-8"?>
<worksheet xmlns="http://schemas.openxmlformats.org/spreadsheetml/2006/main" xmlns:r="http://schemas.openxmlformats.org/officeDocument/2006/relationships">
  <dimension ref="A1:B14"/>
  <sheetViews>
    <sheetView workbookViewId="0">
      <selection activeCell="A7" sqref="A7"/>
    </sheetView>
  </sheetViews>
  <sheetFormatPr defaultColWidth="9" defaultRowHeight="13.5"/>
  <cols>
    <col min="1" max="1" width="50.375" customWidth="1"/>
    <col min="2" max="2" width="23.25" customWidth="1"/>
  </cols>
  <sheetData>
    <row r="1" spans="1:2">
      <c r="A1" t="s">
        <v>583</v>
      </c>
    </row>
    <row r="2" spans="1:2" ht="25.5">
      <c r="A2" s="221" t="s">
        <v>584</v>
      </c>
      <c r="B2" s="221"/>
    </row>
    <row r="3" spans="1:2" ht="25.5" customHeight="1">
      <c r="A3" s="2"/>
      <c r="B3" s="3" t="s">
        <v>1</v>
      </c>
    </row>
    <row r="4" spans="1:2" ht="30" customHeight="1">
      <c r="A4" s="76" t="s">
        <v>585</v>
      </c>
      <c r="B4" s="5" t="s">
        <v>41</v>
      </c>
    </row>
    <row r="5" spans="1:2" s="75" customFormat="1" ht="27" customHeight="1">
      <c r="A5" s="77" t="s">
        <v>586</v>
      </c>
      <c r="B5" s="9"/>
    </row>
    <row r="6" spans="1:2" s="75" customFormat="1" ht="27" customHeight="1">
      <c r="A6" s="77" t="s">
        <v>587</v>
      </c>
      <c r="B6" s="9"/>
    </row>
    <row r="7" spans="1:2" s="75" customFormat="1" ht="27" customHeight="1">
      <c r="A7" s="77" t="s">
        <v>588</v>
      </c>
      <c r="B7" s="9"/>
    </row>
    <row r="8" spans="1:2" s="75" customFormat="1" ht="27" customHeight="1">
      <c r="A8" s="77" t="s">
        <v>589</v>
      </c>
      <c r="B8" s="9"/>
    </row>
    <row r="9" spans="1:2" ht="27" customHeight="1">
      <c r="A9" s="77" t="s">
        <v>590</v>
      </c>
      <c r="B9" s="9"/>
    </row>
    <row r="10" spans="1:2" ht="27" customHeight="1">
      <c r="A10" s="77" t="s">
        <v>591</v>
      </c>
      <c r="B10" s="9"/>
    </row>
    <row r="11" spans="1:2" ht="27" customHeight="1">
      <c r="A11" s="77"/>
      <c r="B11" s="9"/>
    </row>
    <row r="12" spans="1:2" ht="27" customHeight="1">
      <c r="A12" s="77"/>
      <c r="B12" s="9"/>
    </row>
    <row r="13" spans="1:2" ht="30" customHeight="1">
      <c r="A13" s="76" t="s">
        <v>592</v>
      </c>
      <c r="B13" s="7" t="s">
        <v>373</v>
      </c>
    </row>
    <row r="14" spans="1:2" ht="24" customHeight="1">
      <c r="A14" s="78"/>
    </row>
  </sheetData>
  <mergeCells count="1">
    <mergeCell ref="A2:B2"/>
  </mergeCells>
  <phoneticPr fontId="26" type="noConversion"/>
  <printOptions horizontalCentered="1"/>
  <pageMargins left="0.74803149606299202" right="0.74803149606299202" top="0.98425196850393704" bottom="0.98425196850393704" header="0.511811023622047" footer="0.511811023622047"/>
  <pageSetup paperSize="9" orientation="portrait"/>
  <headerFooter alignWithMargins="0"/>
</worksheet>
</file>

<file path=xl/worksheets/sheet14.xml><?xml version="1.0" encoding="utf-8"?>
<worksheet xmlns="http://schemas.openxmlformats.org/spreadsheetml/2006/main" xmlns:r="http://schemas.openxmlformats.org/officeDocument/2006/relationships">
  <dimension ref="A1:B12"/>
  <sheetViews>
    <sheetView workbookViewId="0">
      <selection activeCell="C6" sqref="C6"/>
    </sheetView>
  </sheetViews>
  <sheetFormatPr defaultColWidth="9" defaultRowHeight="13.5"/>
  <cols>
    <col min="1" max="1" width="41.375" customWidth="1"/>
    <col min="2" max="2" width="28.375" customWidth="1"/>
  </cols>
  <sheetData>
    <row r="1" spans="1:2">
      <c r="A1" t="s">
        <v>593</v>
      </c>
    </row>
    <row r="2" spans="1:2" ht="25.5">
      <c r="A2" s="223" t="s">
        <v>594</v>
      </c>
      <c r="B2" s="223"/>
    </row>
    <row r="3" spans="1:2" ht="27" customHeight="1">
      <c r="A3" s="67"/>
      <c r="B3" s="68" t="s">
        <v>1</v>
      </c>
    </row>
    <row r="4" spans="1:2" ht="35.25" customHeight="1">
      <c r="A4" s="69" t="s">
        <v>595</v>
      </c>
      <c r="B4" s="70" t="s">
        <v>384</v>
      </c>
    </row>
    <row r="5" spans="1:2" ht="28.5" customHeight="1">
      <c r="A5" s="71" t="s">
        <v>596</v>
      </c>
      <c r="B5" s="72">
        <v>435483</v>
      </c>
    </row>
    <row r="6" spans="1:2" ht="28.5" customHeight="1">
      <c r="A6" s="71" t="s">
        <v>597</v>
      </c>
      <c r="B6" s="72">
        <v>433883</v>
      </c>
    </row>
    <row r="7" spans="1:2" ht="28.5" customHeight="1">
      <c r="A7" s="71"/>
      <c r="B7" s="72"/>
    </row>
    <row r="8" spans="1:2" ht="28.5" customHeight="1">
      <c r="A8" s="73"/>
      <c r="B8" s="72"/>
    </row>
    <row r="9" spans="1:2" ht="28.5" customHeight="1">
      <c r="A9" s="73"/>
      <c r="B9" s="72"/>
    </row>
    <row r="10" spans="1:2" ht="28.5" customHeight="1">
      <c r="A10" s="73"/>
      <c r="B10" s="72"/>
    </row>
    <row r="11" spans="1:2" ht="28.5" customHeight="1">
      <c r="A11" s="74"/>
      <c r="B11" s="72"/>
    </row>
    <row r="12" spans="1:2" ht="28.5" customHeight="1">
      <c r="A12" s="74"/>
      <c r="B12" s="72"/>
    </row>
  </sheetData>
  <mergeCells count="1">
    <mergeCell ref="A2:B2"/>
  </mergeCells>
  <phoneticPr fontId="26" type="noConversion"/>
  <printOptions horizontalCentered="1"/>
  <pageMargins left="0.74803149606299202" right="0.74803149606299202" top="0.98425196850393704" bottom="0.98425196850393704" header="0.511811023622047" footer="0.511811023622047"/>
  <pageSetup paperSize="9" orientation="portrait"/>
  <headerFooter alignWithMargins="0"/>
</worksheet>
</file>

<file path=xl/worksheets/sheet15.xml><?xml version="1.0" encoding="utf-8"?>
<worksheet xmlns="http://schemas.openxmlformats.org/spreadsheetml/2006/main" xmlns:r="http://schemas.openxmlformats.org/officeDocument/2006/relationships">
  <dimension ref="A1:B36"/>
  <sheetViews>
    <sheetView showZeros="0" workbookViewId="0">
      <pane xSplit="1" ySplit="4" topLeftCell="B15" activePane="bottomRight" state="frozen"/>
      <selection pane="topRight"/>
      <selection pane="bottomLeft"/>
      <selection pane="bottomRight" activeCell="D18" sqref="D18"/>
    </sheetView>
  </sheetViews>
  <sheetFormatPr defaultColWidth="9" defaultRowHeight="13.5" customHeight="1"/>
  <cols>
    <col min="1" max="1" width="45.375" style="1" customWidth="1"/>
    <col min="2" max="2" width="25.375" style="1" customWidth="1"/>
    <col min="3" max="16384" width="9" style="1"/>
  </cols>
  <sheetData>
    <row r="1" spans="1:2" ht="27" customHeight="1">
      <c r="A1" s="1" t="s">
        <v>598</v>
      </c>
    </row>
    <row r="2" spans="1:2" ht="28.5" customHeight="1">
      <c r="A2" s="224" t="s">
        <v>599</v>
      </c>
      <c r="B2" s="224"/>
    </row>
    <row r="3" spans="1:2" ht="27.75" customHeight="1">
      <c r="B3" s="66" t="s">
        <v>1</v>
      </c>
    </row>
    <row r="4" spans="1:2" s="43" customFormat="1" ht="22.5" customHeight="1">
      <c r="A4" s="48" t="s">
        <v>413</v>
      </c>
      <c r="B4" s="5" t="s">
        <v>41</v>
      </c>
    </row>
    <row r="5" spans="1:2" ht="18.75" customHeight="1">
      <c r="A5" s="6" t="s">
        <v>600</v>
      </c>
      <c r="B5" s="22">
        <f>SUM(B6:B12)</f>
        <v>1200</v>
      </c>
    </row>
    <row r="6" spans="1:2" ht="18.75" customHeight="1">
      <c r="A6" s="8" t="s">
        <v>601</v>
      </c>
      <c r="B6" s="19"/>
    </row>
    <row r="7" spans="1:2" ht="18.75" customHeight="1">
      <c r="A7" s="21" t="s">
        <v>602</v>
      </c>
      <c r="B7" s="19"/>
    </row>
    <row r="8" spans="1:2" ht="18.75" customHeight="1">
      <c r="A8" s="21" t="s">
        <v>603</v>
      </c>
      <c r="B8" s="19"/>
    </row>
    <row r="9" spans="1:2" ht="18.75" customHeight="1">
      <c r="A9" s="21" t="s">
        <v>604</v>
      </c>
      <c r="B9" s="19"/>
    </row>
    <row r="10" spans="1:2" ht="18.75" customHeight="1">
      <c r="A10" s="21" t="s">
        <v>605</v>
      </c>
      <c r="B10" s="19"/>
    </row>
    <row r="11" spans="1:2" ht="18.75" customHeight="1">
      <c r="A11" s="21" t="s">
        <v>606</v>
      </c>
      <c r="B11" s="19"/>
    </row>
    <row r="12" spans="1:2" ht="18.75" customHeight="1">
      <c r="A12" s="8" t="s">
        <v>607</v>
      </c>
      <c r="B12" s="19">
        <v>1200</v>
      </c>
    </row>
    <row r="13" spans="1:2" ht="18.75" customHeight="1">
      <c r="A13" s="6" t="s">
        <v>608</v>
      </c>
      <c r="B13" s="22"/>
    </row>
    <row r="14" spans="1:2" ht="18.75" customHeight="1">
      <c r="A14" s="21" t="s">
        <v>609</v>
      </c>
      <c r="B14" s="19"/>
    </row>
    <row r="15" spans="1:2" ht="18.75" customHeight="1">
      <c r="A15" s="21" t="s">
        <v>610</v>
      </c>
      <c r="B15" s="19"/>
    </row>
    <row r="16" spans="1:2" ht="18.75" customHeight="1">
      <c r="A16" s="8" t="s">
        <v>611</v>
      </c>
      <c r="B16" s="19"/>
    </row>
    <row r="17" spans="1:2" ht="18.75" customHeight="1">
      <c r="A17" s="6" t="s">
        <v>612</v>
      </c>
      <c r="B17" s="19"/>
    </row>
    <row r="18" spans="1:2" ht="18.75" customHeight="1">
      <c r="A18" s="21" t="s">
        <v>613</v>
      </c>
      <c r="B18" s="19"/>
    </row>
    <row r="19" spans="1:2" ht="18.75" customHeight="1">
      <c r="A19" s="21" t="s">
        <v>614</v>
      </c>
      <c r="B19" s="19"/>
    </row>
    <row r="20" spans="1:2" ht="18.75" customHeight="1">
      <c r="A20" s="21" t="s">
        <v>615</v>
      </c>
      <c r="B20" s="19"/>
    </row>
    <row r="21" spans="1:2" ht="18.75" customHeight="1">
      <c r="A21" s="29" t="s">
        <v>616</v>
      </c>
      <c r="B21" s="19"/>
    </row>
    <row r="22" spans="1:2" ht="18.75" customHeight="1">
      <c r="A22" s="24" t="s">
        <v>617</v>
      </c>
      <c r="B22" s="19"/>
    </row>
    <row r="23" spans="1:2" ht="18.75" customHeight="1">
      <c r="A23" s="8" t="s">
        <v>618</v>
      </c>
      <c r="B23" s="19"/>
    </row>
    <row r="24" spans="1:2" ht="18.75" customHeight="1">
      <c r="A24" s="21" t="s">
        <v>619</v>
      </c>
      <c r="B24" s="19"/>
    </row>
    <row r="25" spans="1:2" ht="18.75" customHeight="1">
      <c r="A25" s="29" t="s">
        <v>620</v>
      </c>
      <c r="B25" s="22"/>
    </row>
    <row r="26" spans="1:2" ht="18.75" customHeight="1">
      <c r="A26" s="24" t="s">
        <v>621</v>
      </c>
      <c r="B26" s="19"/>
    </row>
    <row r="27" spans="1:2" ht="18.75" customHeight="1">
      <c r="A27" s="24"/>
      <c r="B27" s="19"/>
    </row>
    <row r="28" spans="1:2" ht="18.75" customHeight="1">
      <c r="A28" s="20"/>
      <c r="B28" s="19"/>
    </row>
    <row r="29" spans="1:2" ht="18.75" customHeight="1">
      <c r="A29" s="24"/>
      <c r="B29" s="19"/>
    </row>
    <row r="30" spans="1:2" ht="18.75" customHeight="1">
      <c r="A30" s="25" t="s">
        <v>405</v>
      </c>
      <c r="B30" s="22">
        <f>SUM(B25,B21,B17,B13,B5)</f>
        <v>1200</v>
      </c>
    </row>
    <row r="31" spans="1:2" ht="18.75" customHeight="1">
      <c r="A31" s="20" t="s">
        <v>406</v>
      </c>
      <c r="B31" s="19">
        <v>409</v>
      </c>
    </row>
    <row r="32" spans="1:2" ht="18.75" customHeight="1">
      <c r="A32" s="8" t="s">
        <v>622</v>
      </c>
      <c r="B32" s="19">
        <v>412</v>
      </c>
    </row>
    <row r="33" spans="1:2" ht="18.75" customHeight="1">
      <c r="A33" s="20"/>
      <c r="B33" s="19"/>
    </row>
    <row r="34" spans="1:2" ht="18.75" customHeight="1">
      <c r="A34" s="20"/>
      <c r="B34" s="19"/>
    </row>
    <row r="35" spans="1:2" ht="18.75" customHeight="1">
      <c r="A35" s="20"/>
      <c r="B35" s="19"/>
    </row>
    <row r="36" spans="1:2" ht="18.75" customHeight="1">
      <c r="A36" s="65" t="s">
        <v>410</v>
      </c>
      <c r="B36" s="22">
        <f>SUM(B30:B32)</f>
        <v>2021</v>
      </c>
    </row>
  </sheetData>
  <mergeCells count="1">
    <mergeCell ref="A2:B2"/>
  </mergeCells>
  <phoneticPr fontId="26" type="noConversion"/>
  <printOptions horizontalCentered="1"/>
  <pageMargins left="0.49" right="0.37" top="0.74803149606299202" bottom="0.74803149606299202" header="0.31496062992126" footer="0.31496062992126"/>
  <pageSetup paperSize="9" scale="95" fitToWidth="0" fitToHeight="0" orientation="portrait"/>
  <headerFooter alignWithMargins="0"/>
</worksheet>
</file>

<file path=xl/worksheets/sheet16.xml><?xml version="1.0" encoding="utf-8"?>
<worksheet xmlns="http://schemas.openxmlformats.org/spreadsheetml/2006/main" xmlns:r="http://schemas.openxmlformats.org/officeDocument/2006/relationships">
  <dimension ref="A1:B38"/>
  <sheetViews>
    <sheetView showZeros="0" workbookViewId="0">
      <pane xSplit="1" ySplit="4" topLeftCell="B19" activePane="bottomRight" state="frozen"/>
      <selection pane="topRight"/>
      <selection pane="bottomLeft"/>
      <selection pane="bottomRight" activeCell="I36" sqref="I36"/>
    </sheetView>
  </sheetViews>
  <sheetFormatPr defaultColWidth="9" defaultRowHeight="13.5" customHeight="1"/>
  <cols>
    <col min="1" max="1" width="48.625" style="1" customWidth="1"/>
    <col min="2" max="2" width="22" style="1" customWidth="1"/>
    <col min="3" max="16384" width="9" style="1"/>
  </cols>
  <sheetData>
    <row r="1" spans="1:2" ht="18.75" customHeight="1">
      <c r="A1" s="1" t="s">
        <v>623</v>
      </c>
    </row>
    <row r="2" spans="1:2" ht="33.75" customHeight="1">
      <c r="A2" s="224" t="s">
        <v>624</v>
      </c>
      <c r="B2" s="224"/>
    </row>
    <row r="3" spans="1:2" ht="27.75" customHeight="1">
      <c r="B3" s="64" t="s">
        <v>1</v>
      </c>
    </row>
    <row r="4" spans="1:2" s="43" customFormat="1" ht="22.5" customHeight="1">
      <c r="A4" s="48" t="s">
        <v>413</v>
      </c>
      <c r="B4" s="5" t="s">
        <v>41</v>
      </c>
    </row>
    <row r="5" spans="1:2" ht="18.75" customHeight="1">
      <c r="A5" s="6" t="s">
        <v>625</v>
      </c>
      <c r="B5" s="19"/>
    </row>
    <row r="6" spans="1:2" ht="18.75" customHeight="1">
      <c r="A6" s="8" t="s">
        <v>626</v>
      </c>
      <c r="B6" s="19"/>
    </row>
    <row r="7" spans="1:2" ht="18.75" customHeight="1">
      <c r="A7" s="21" t="s">
        <v>627</v>
      </c>
      <c r="B7" s="19"/>
    </row>
    <row r="8" spans="1:2" ht="18.75" customHeight="1">
      <c r="A8" s="6" t="s">
        <v>628</v>
      </c>
      <c r="B8" s="22">
        <v>821</v>
      </c>
    </row>
    <row r="9" spans="1:2" ht="18.75" customHeight="1">
      <c r="A9" s="8" t="s">
        <v>629</v>
      </c>
      <c r="B9" s="19"/>
    </row>
    <row r="10" spans="1:2" ht="18.75" customHeight="1">
      <c r="A10" s="21" t="s">
        <v>630</v>
      </c>
      <c r="B10" s="19"/>
    </row>
    <row r="11" spans="1:2" ht="18.75" customHeight="1">
      <c r="A11" s="21" t="s">
        <v>631</v>
      </c>
      <c r="B11" s="19"/>
    </row>
    <row r="12" spans="1:2" ht="18.75" customHeight="1">
      <c r="A12" s="21" t="s">
        <v>632</v>
      </c>
      <c r="B12" s="19"/>
    </row>
    <row r="13" spans="1:2" ht="18.75" customHeight="1">
      <c r="A13" s="21" t="s">
        <v>633</v>
      </c>
      <c r="B13" s="19"/>
    </row>
    <row r="14" spans="1:2" ht="18.75" customHeight="1">
      <c r="A14" s="21" t="s">
        <v>634</v>
      </c>
      <c r="B14" s="19">
        <v>821</v>
      </c>
    </row>
    <row r="15" spans="1:2" ht="18.75" customHeight="1">
      <c r="A15" s="21" t="s">
        <v>635</v>
      </c>
      <c r="B15" s="19"/>
    </row>
    <row r="16" spans="1:2" ht="18.75" customHeight="1">
      <c r="A16" s="23" t="s">
        <v>636</v>
      </c>
      <c r="B16" s="19"/>
    </row>
    <row r="17" spans="1:2" ht="18.75" customHeight="1">
      <c r="A17" s="8" t="s">
        <v>637</v>
      </c>
      <c r="B17" s="19"/>
    </row>
    <row r="18" spans="1:2" ht="18.75" customHeight="1">
      <c r="A18" s="8" t="s">
        <v>638</v>
      </c>
      <c r="B18" s="19"/>
    </row>
    <row r="19" spans="1:2" ht="18.75" customHeight="1">
      <c r="A19" s="24" t="s">
        <v>639</v>
      </c>
      <c r="B19" s="19"/>
    </row>
    <row r="20" spans="1:2" ht="18.75" customHeight="1">
      <c r="A20" s="8" t="s">
        <v>640</v>
      </c>
      <c r="B20" s="19"/>
    </row>
    <row r="21" spans="1:2" ht="18.75" customHeight="1">
      <c r="A21" s="21" t="s">
        <v>641</v>
      </c>
      <c r="B21" s="19"/>
    </row>
    <row r="22" spans="1:2" ht="18.75" customHeight="1">
      <c r="A22" s="8" t="s">
        <v>642</v>
      </c>
      <c r="B22" s="19"/>
    </row>
    <row r="23" spans="1:2" ht="18.75" customHeight="1">
      <c r="A23" s="8" t="s">
        <v>643</v>
      </c>
      <c r="B23" s="19"/>
    </row>
    <row r="24" spans="1:2" ht="18.75" customHeight="1">
      <c r="A24" s="8" t="s">
        <v>644</v>
      </c>
      <c r="B24" s="19"/>
    </row>
    <row r="25" spans="1:2" ht="18.75" customHeight="1">
      <c r="A25" s="8"/>
      <c r="B25" s="19"/>
    </row>
    <row r="26" spans="1:2" ht="18.75" customHeight="1">
      <c r="A26" s="23" t="s">
        <v>636</v>
      </c>
      <c r="B26" s="19"/>
    </row>
    <row r="27" spans="1:2" ht="18.75" customHeight="1">
      <c r="A27" s="21" t="s">
        <v>645</v>
      </c>
      <c r="B27" s="19"/>
    </row>
    <row r="28" spans="1:2" ht="18.75" customHeight="1">
      <c r="A28" s="21" t="s">
        <v>646</v>
      </c>
      <c r="B28" s="19"/>
    </row>
    <row r="29" spans="1:2" ht="18.75" customHeight="1">
      <c r="A29" s="8"/>
      <c r="B29" s="19"/>
    </row>
    <row r="30" spans="1:2" ht="18.75" customHeight="1">
      <c r="A30" s="20"/>
      <c r="B30" s="19"/>
    </row>
    <row r="31" spans="1:2" ht="18.75" customHeight="1">
      <c r="A31" s="24"/>
      <c r="B31" s="19"/>
    </row>
    <row r="32" spans="1:2" ht="18.75" customHeight="1">
      <c r="A32" s="25" t="s">
        <v>327</v>
      </c>
      <c r="B32" s="22">
        <f>SUM(B5,B8)</f>
        <v>821</v>
      </c>
    </row>
    <row r="33" spans="1:2" ht="18.75" customHeight="1">
      <c r="A33" s="41" t="s">
        <v>647</v>
      </c>
      <c r="B33" s="19"/>
    </row>
    <row r="34" spans="1:2" ht="18.75" customHeight="1">
      <c r="A34" s="41" t="s">
        <v>648</v>
      </c>
      <c r="B34" s="19"/>
    </row>
    <row r="35" spans="1:2" ht="18.75" customHeight="1">
      <c r="A35" s="33" t="s">
        <v>649</v>
      </c>
      <c r="B35" s="19">
        <v>1200</v>
      </c>
    </row>
    <row r="36" spans="1:2" ht="18.75" customHeight="1">
      <c r="A36" s="23"/>
      <c r="B36" s="19"/>
    </row>
    <row r="37" spans="1:2" ht="18.75" customHeight="1">
      <c r="A37" s="20"/>
      <c r="B37" s="19"/>
    </row>
    <row r="38" spans="1:2" ht="18.75" customHeight="1">
      <c r="A38" s="65" t="s">
        <v>582</v>
      </c>
      <c r="B38" s="22">
        <f>SUM(B32:B35)</f>
        <v>2021</v>
      </c>
    </row>
  </sheetData>
  <mergeCells count="1">
    <mergeCell ref="A2:B2"/>
  </mergeCells>
  <phoneticPr fontId="26" type="noConversion"/>
  <printOptions horizontalCentered="1"/>
  <pageMargins left="0.49" right="0.37" top="0.74803149606299202" bottom="0.74803149606299202" header="0.31496062992126" footer="0.31496062992126"/>
  <pageSetup paperSize="9" scale="95" fitToWidth="0" fitToHeight="0" orientation="portrait"/>
  <headerFooter alignWithMargins="0"/>
</worksheet>
</file>

<file path=xl/worksheets/sheet17.xml><?xml version="1.0" encoding="utf-8"?>
<worksheet xmlns="http://schemas.openxmlformats.org/spreadsheetml/2006/main" xmlns:r="http://schemas.openxmlformats.org/officeDocument/2006/relationships">
  <dimension ref="A1:B61"/>
  <sheetViews>
    <sheetView showZeros="0" workbookViewId="0">
      <pane xSplit="1" ySplit="4" topLeftCell="B42" activePane="bottomRight" state="frozen"/>
      <selection pane="topRight"/>
      <selection pane="bottomLeft"/>
      <selection pane="bottomRight" activeCell="F47" sqref="F47"/>
    </sheetView>
  </sheetViews>
  <sheetFormatPr defaultColWidth="9" defaultRowHeight="13.5" customHeight="1"/>
  <cols>
    <col min="1" max="1" width="48.25" style="45" customWidth="1"/>
    <col min="2" max="2" width="19.75" style="46" customWidth="1"/>
    <col min="3" max="16384" width="9" style="1"/>
  </cols>
  <sheetData>
    <row r="1" spans="1:2" ht="17.25" customHeight="1">
      <c r="A1" s="45" t="s">
        <v>650</v>
      </c>
    </row>
    <row r="2" spans="1:2" ht="28.5" customHeight="1">
      <c r="A2" s="225" t="s">
        <v>651</v>
      </c>
      <c r="B2" s="226"/>
    </row>
    <row r="3" spans="1:2" ht="24.75" customHeight="1">
      <c r="B3" s="47" t="s">
        <v>1</v>
      </c>
    </row>
    <row r="4" spans="1:2" s="43" customFormat="1" ht="22.5" customHeight="1">
      <c r="A4" s="48" t="s">
        <v>413</v>
      </c>
      <c r="B4" s="49" t="s">
        <v>652</v>
      </c>
    </row>
    <row r="5" spans="1:2" ht="20.45" customHeight="1">
      <c r="A5" s="50" t="s">
        <v>653</v>
      </c>
      <c r="B5" s="50"/>
    </row>
    <row r="6" spans="1:2" ht="20.45" customHeight="1">
      <c r="A6" s="51" t="s">
        <v>654</v>
      </c>
      <c r="B6" s="51"/>
    </row>
    <row r="7" spans="1:2" ht="20.45" customHeight="1">
      <c r="A7" s="51" t="s">
        <v>655</v>
      </c>
      <c r="B7" s="51"/>
    </row>
    <row r="8" spans="1:2" ht="20.45" customHeight="1">
      <c r="A8" s="51" t="s">
        <v>656</v>
      </c>
      <c r="B8" s="51"/>
    </row>
    <row r="9" spans="1:2" ht="20.45" customHeight="1">
      <c r="A9" s="51" t="s">
        <v>657</v>
      </c>
      <c r="B9" s="51"/>
    </row>
    <row r="10" spans="1:2" ht="20.45" customHeight="1">
      <c r="A10" s="51" t="s">
        <v>658</v>
      </c>
      <c r="B10" s="51"/>
    </row>
    <row r="11" spans="1:2" ht="20.45" customHeight="1">
      <c r="A11" s="51" t="s">
        <v>659</v>
      </c>
      <c r="B11" s="51"/>
    </row>
    <row r="12" spans="1:2" ht="20.45" customHeight="1">
      <c r="A12" s="51" t="s">
        <v>660</v>
      </c>
      <c r="B12" s="51"/>
    </row>
    <row r="13" spans="1:2" s="26" customFormat="1" ht="20.45" customHeight="1">
      <c r="A13" s="50" t="s">
        <v>661</v>
      </c>
      <c r="B13" s="59"/>
    </row>
    <row r="14" spans="1:2" ht="20.45" customHeight="1">
      <c r="A14" s="51" t="s">
        <v>654</v>
      </c>
      <c r="B14" s="60"/>
    </row>
    <row r="15" spans="1:2" ht="20.45" customHeight="1">
      <c r="A15" s="51" t="s">
        <v>655</v>
      </c>
      <c r="B15" s="60"/>
    </row>
    <row r="16" spans="1:2" ht="20.45" customHeight="1">
      <c r="A16" s="51" t="s">
        <v>662</v>
      </c>
      <c r="B16" s="60"/>
    </row>
    <row r="17" spans="1:2" ht="20.45" customHeight="1">
      <c r="A17" s="51" t="s">
        <v>656</v>
      </c>
      <c r="B17" s="60"/>
    </row>
    <row r="18" spans="1:2" ht="20.45" customHeight="1">
      <c r="A18" s="51" t="s">
        <v>657</v>
      </c>
      <c r="B18" s="60"/>
    </row>
    <row r="19" spans="1:2" s="26" customFormat="1" ht="20.45" customHeight="1">
      <c r="A19" s="51" t="s">
        <v>658</v>
      </c>
      <c r="B19" s="60"/>
    </row>
    <row r="20" spans="1:2" ht="20.45" customHeight="1">
      <c r="A20" s="61" t="s">
        <v>659</v>
      </c>
      <c r="B20" s="60"/>
    </row>
    <row r="21" spans="1:2" s="26" customFormat="1" ht="20.45" customHeight="1">
      <c r="A21" s="54" t="s">
        <v>663</v>
      </c>
      <c r="B21" s="62"/>
    </row>
    <row r="22" spans="1:2" ht="20.45" customHeight="1">
      <c r="A22" s="51" t="s">
        <v>654</v>
      </c>
      <c r="B22" s="60"/>
    </row>
    <row r="23" spans="1:2" ht="20.45" customHeight="1">
      <c r="A23" s="51" t="s">
        <v>655</v>
      </c>
      <c r="B23" s="60"/>
    </row>
    <row r="24" spans="1:2" ht="20.45" customHeight="1">
      <c r="A24" s="51" t="s">
        <v>656</v>
      </c>
      <c r="B24" s="60"/>
    </row>
    <row r="25" spans="1:2" s="26" customFormat="1" ht="20.45" customHeight="1">
      <c r="A25" s="51" t="s">
        <v>658</v>
      </c>
      <c r="B25" s="60"/>
    </row>
    <row r="26" spans="1:2" ht="20.45" customHeight="1">
      <c r="A26" s="51" t="s">
        <v>659</v>
      </c>
      <c r="B26" s="60"/>
    </row>
    <row r="27" spans="1:2" s="26" customFormat="1" ht="20.45" customHeight="1">
      <c r="A27" s="54" t="s">
        <v>664</v>
      </c>
      <c r="B27" s="59"/>
    </row>
    <row r="28" spans="1:2" ht="20.45" customHeight="1">
      <c r="A28" s="51" t="s">
        <v>665</v>
      </c>
      <c r="B28" s="60"/>
    </row>
    <row r="29" spans="1:2" ht="20.45" customHeight="1">
      <c r="A29" s="51" t="s">
        <v>655</v>
      </c>
      <c r="B29" s="60"/>
    </row>
    <row r="30" spans="1:2" ht="20.45" customHeight="1">
      <c r="A30" s="51" t="s">
        <v>656</v>
      </c>
      <c r="B30" s="60"/>
    </row>
    <row r="31" spans="1:2" ht="20.45" customHeight="1">
      <c r="A31" s="51" t="s">
        <v>658</v>
      </c>
      <c r="B31" s="60"/>
    </row>
    <row r="32" spans="1:2" s="44" customFormat="1" ht="20.45" customHeight="1">
      <c r="A32" s="61" t="s">
        <v>659</v>
      </c>
      <c r="B32" s="60"/>
    </row>
    <row r="33" spans="1:2" s="26" customFormat="1" ht="20.45" customHeight="1">
      <c r="A33" s="54" t="s">
        <v>666</v>
      </c>
      <c r="B33" s="59"/>
    </row>
    <row r="34" spans="1:2" ht="20.45" customHeight="1">
      <c r="A34" s="51" t="s">
        <v>665</v>
      </c>
      <c r="B34" s="60"/>
    </row>
    <row r="35" spans="1:2" ht="20.45" customHeight="1">
      <c r="A35" s="51" t="s">
        <v>655</v>
      </c>
      <c r="B35" s="60"/>
    </row>
    <row r="36" spans="1:2" ht="20.45" customHeight="1">
      <c r="A36" s="51" t="s">
        <v>656</v>
      </c>
      <c r="B36" s="60"/>
    </row>
    <row r="37" spans="1:2" s="44" customFormat="1" ht="20.45" customHeight="1">
      <c r="A37" s="61" t="s">
        <v>658</v>
      </c>
      <c r="B37" s="60"/>
    </row>
    <row r="38" spans="1:2" s="26" customFormat="1" ht="20.45" customHeight="1">
      <c r="A38" s="54" t="s">
        <v>667</v>
      </c>
      <c r="B38" s="54"/>
    </row>
    <row r="39" spans="1:2" ht="20.45" customHeight="1">
      <c r="A39" s="51" t="s">
        <v>668</v>
      </c>
      <c r="B39" s="51"/>
    </row>
    <row r="40" spans="1:2" ht="20.45" customHeight="1">
      <c r="A40" s="51" t="s">
        <v>655</v>
      </c>
      <c r="B40" s="51"/>
    </row>
    <row r="41" spans="1:2" s="26" customFormat="1" ht="20.45" customHeight="1">
      <c r="A41" s="51" t="s">
        <v>656</v>
      </c>
      <c r="B41" s="51"/>
    </row>
    <row r="42" spans="1:2" ht="20.45" customHeight="1">
      <c r="A42" s="51" t="s">
        <v>658</v>
      </c>
      <c r="B42" s="51"/>
    </row>
    <row r="43" spans="1:2" s="44" customFormat="1" ht="20.45" customHeight="1">
      <c r="A43" s="61" t="s">
        <v>660</v>
      </c>
      <c r="B43" s="61"/>
    </row>
    <row r="44" spans="1:2" s="26" customFormat="1" ht="20.45" customHeight="1">
      <c r="A44" s="54" t="s">
        <v>669</v>
      </c>
      <c r="B44" s="54"/>
    </row>
    <row r="45" spans="1:2" ht="20.45" customHeight="1">
      <c r="A45" s="51" t="s">
        <v>670</v>
      </c>
      <c r="B45" s="51"/>
    </row>
    <row r="46" spans="1:2" ht="20.45" customHeight="1">
      <c r="A46" s="51" t="s">
        <v>655</v>
      </c>
      <c r="B46" s="51"/>
    </row>
    <row r="47" spans="1:2" ht="20.25" customHeight="1">
      <c r="A47" s="51" t="s">
        <v>656</v>
      </c>
      <c r="B47" s="51"/>
    </row>
    <row r="48" spans="1:2" ht="20.25" customHeight="1">
      <c r="A48" s="51" t="s">
        <v>658</v>
      </c>
      <c r="B48" s="51"/>
    </row>
    <row r="49" spans="1:2" ht="20.25" customHeight="1">
      <c r="A49" s="51" t="s">
        <v>659</v>
      </c>
      <c r="B49" s="51"/>
    </row>
    <row r="50" spans="1:2" s="58" customFormat="1" ht="20.25" customHeight="1">
      <c r="A50" s="51" t="s">
        <v>660</v>
      </c>
      <c r="B50" s="51"/>
    </row>
    <row r="51" spans="1:2" ht="20.25" customHeight="1">
      <c r="A51" s="54" t="s">
        <v>671</v>
      </c>
      <c r="B51" s="59"/>
    </row>
    <row r="52" spans="1:2" ht="20.25" customHeight="1">
      <c r="A52" s="51" t="s">
        <v>672</v>
      </c>
      <c r="B52" s="60"/>
    </row>
    <row r="53" spans="1:2" s="26" customFormat="1" ht="20.25" customHeight="1">
      <c r="A53" s="51" t="s">
        <v>655</v>
      </c>
      <c r="B53" s="60"/>
    </row>
    <row r="54" spans="1:2" s="58" customFormat="1" ht="20.25" customHeight="1">
      <c r="A54" s="51"/>
      <c r="B54" s="51"/>
    </row>
    <row r="55" spans="1:2" ht="20.25" customHeight="1">
      <c r="A55" s="56"/>
      <c r="B55" s="56"/>
    </row>
    <row r="56" spans="1:2" ht="20.25" customHeight="1">
      <c r="A56" s="57" t="s">
        <v>405</v>
      </c>
      <c r="B56" s="59"/>
    </row>
    <row r="57" spans="1:2" ht="20.25" customHeight="1">
      <c r="A57" s="51" t="s">
        <v>406</v>
      </c>
      <c r="B57" s="51"/>
    </row>
    <row r="58" spans="1:2" ht="20.25" customHeight="1">
      <c r="A58" s="51"/>
      <c r="B58" s="51"/>
    </row>
    <row r="59" spans="1:2" ht="20.25" customHeight="1">
      <c r="A59" s="51"/>
      <c r="B59" s="51"/>
    </row>
    <row r="60" spans="1:2" ht="20.25" customHeight="1">
      <c r="A60" s="51"/>
      <c r="B60" s="51"/>
    </row>
    <row r="61" spans="1:2" ht="20.25" customHeight="1">
      <c r="A61" s="63" t="s">
        <v>410</v>
      </c>
      <c r="B61" s="59" t="s">
        <v>373</v>
      </c>
    </row>
  </sheetData>
  <mergeCells count="1">
    <mergeCell ref="A2:B2"/>
  </mergeCells>
  <phoneticPr fontId="26" type="noConversion"/>
  <printOptions horizontalCentered="1"/>
  <pageMargins left="0.49" right="0.37" top="0.74803149606299202" bottom="0.74803149606299202" header="0.31496062992126" footer="0.31496062992126"/>
  <pageSetup paperSize="9" scale="95" fitToWidth="0" fitToHeight="0" orientation="portrait"/>
  <headerFooter alignWithMargins="0"/>
</worksheet>
</file>

<file path=xl/worksheets/sheet18.xml><?xml version="1.0" encoding="utf-8"?>
<worksheet xmlns="http://schemas.openxmlformats.org/spreadsheetml/2006/main" xmlns:r="http://schemas.openxmlformats.org/officeDocument/2006/relationships">
  <dimension ref="A1:B54"/>
  <sheetViews>
    <sheetView showZeros="0" workbookViewId="0">
      <pane xSplit="1" ySplit="4" topLeftCell="B35" activePane="bottomRight" state="frozen"/>
      <selection pane="topRight"/>
      <selection pane="bottomLeft"/>
      <selection pane="bottomRight" activeCell="F36" sqref="F36:F37"/>
    </sheetView>
  </sheetViews>
  <sheetFormatPr defaultColWidth="9" defaultRowHeight="13.5" customHeight="1"/>
  <cols>
    <col min="1" max="1" width="45.125" style="45" customWidth="1"/>
    <col min="2" max="2" width="23.375" style="46" customWidth="1"/>
    <col min="3" max="16384" width="9" style="1"/>
  </cols>
  <sheetData>
    <row r="1" spans="1:2" ht="15.75" customHeight="1">
      <c r="A1" s="45" t="s">
        <v>673</v>
      </c>
    </row>
    <row r="2" spans="1:2" ht="28.5" customHeight="1">
      <c r="A2" s="225" t="s">
        <v>817</v>
      </c>
      <c r="B2" s="226"/>
    </row>
    <row r="3" spans="1:2" ht="23.25" customHeight="1">
      <c r="B3" s="47" t="s">
        <v>1</v>
      </c>
    </row>
    <row r="4" spans="1:2" s="43" customFormat="1" ht="22.5" customHeight="1">
      <c r="A4" s="48" t="s">
        <v>413</v>
      </c>
      <c r="B4" s="49" t="s">
        <v>652</v>
      </c>
    </row>
    <row r="5" spans="1:2" ht="20.45" customHeight="1">
      <c r="A5" s="50" t="s">
        <v>653</v>
      </c>
      <c r="B5" s="50"/>
    </row>
    <row r="6" spans="1:2" ht="20.45" customHeight="1">
      <c r="A6" s="51" t="s">
        <v>674</v>
      </c>
      <c r="B6" s="51"/>
    </row>
    <row r="7" spans="1:2" ht="20.45" customHeight="1">
      <c r="A7" s="51" t="s">
        <v>675</v>
      </c>
      <c r="B7" s="51"/>
    </row>
    <row r="8" spans="1:2" ht="20.45" customHeight="1">
      <c r="A8" s="51" t="s">
        <v>676</v>
      </c>
      <c r="B8" s="51"/>
    </row>
    <row r="9" spans="1:2" ht="20.45" customHeight="1">
      <c r="A9" s="51" t="s">
        <v>677</v>
      </c>
      <c r="B9" s="51"/>
    </row>
    <row r="10" spans="1:2" ht="20.45" customHeight="1">
      <c r="A10" s="51" t="s">
        <v>678</v>
      </c>
      <c r="B10" s="51"/>
    </row>
    <row r="11" spans="1:2" ht="20.45" customHeight="1">
      <c r="A11" s="50" t="s">
        <v>661</v>
      </c>
      <c r="B11" s="50"/>
    </row>
    <row r="12" spans="1:2" ht="20.45" customHeight="1">
      <c r="A12" s="51" t="s">
        <v>679</v>
      </c>
      <c r="B12" s="52"/>
    </row>
    <row r="13" spans="1:2" ht="20.45" customHeight="1">
      <c r="A13" s="51" t="s">
        <v>680</v>
      </c>
      <c r="B13" s="52"/>
    </row>
    <row r="14" spans="1:2" ht="20.45" customHeight="1">
      <c r="A14" s="51" t="s">
        <v>681</v>
      </c>
      <c r="B14" s="52"/>
    </row>
    <row r="15" spans="1:2" s="44" customFormat="1" ht="20.45" customHeight="1">
      <c r="A15" s="51" t="s">
        <v>682</v>
      </c>
      <c r="B15" s="52"/>
    </row>
    <row r="16" spans="1:2" s="26" customFormat="1" ht="20.45" customHeight="1">
      <c r="A16" s="51" t="s">
        <v>676</v>
      </c>
      <c r="B16" s="52"/>
    </row>
    <row r="17" spans="1:2" ht="20.45" customHeight="1">
      <c r="A17" s="50" t="s">
        <v>663</v>
      </c>
      <c r="B17" s="50"/>
    </row>
    <row r="18" spans="1:2" ht="20.45" customHeight="1">
      <c r="A18" s="51" t="s">
        <v>683</v>
      </c>
      <c r="B18" s="52"/>
    </row>
    <row r="19" spans="1:2" ht="20.45" customHeight="1">
      <c r="A19" s="51" t="s">
        <v>677</v>
      </c>
      <c r="B19" s="52"/>
    </row>
    <row r="20" spans="1:2" ht="20.45" customHeight="1">
      <c r="A20" s="51" t="s">
        <v>684</v>
      </c>
      <c r="B20" s="52"/>
    </row>
    <row r="21" spans="1:2" ht="20.45" customHeight="1">
      <c r="A21" s="50" t="s">
        <v>664</v>
      </c>
      <c r="B21" s="50"/>
    </row>
    <row r="22" spans="1:2" ht="20.45" customHeight="1">
      <c r="A22" s="51" t="s">
        <v>685</v>
      </c>
      <c r="B22" s="52"/>
    </row>
    <row r="23" spans="1:2" s="44" customFormat="1" ht="20.45" customHeight="1">
      <c r="A23" s="51" t="s">
        <v>677</v>
      </c>
      <c r="B23" s="52"/>
    </row>
    <row r="24" spans="1:2" s="26" customFormat="1" ht="20.45" customHeight="1">
      <c r="A24" s="51" t="s">
        <v>684</v>
      </c>
      <c r="B24" s="52"/>
    </row>
    <row r="25" spans="1:2" ht="20.45" customHeight="1">
      <c r="A25" s="50" t="s">
        <v>666</v>
      </c>
      <c r="B25" s="50"/>
    </row>
    <row r="26" spans="1:2" ht="20.45" customHeight="1">
      <c r="A26" s="51" t="s">
        <v>685</v>
      </c>
      <c r="B26" s="52"/>
    </row>
    <row r="27" spans="1:2" s="44" customFormat="1" ht="20.45" customHeight="1">
      <c r="A27" s="51" t="s">
        <v>686</v>
      </c>
      <c r="B27" s="52"/>
    </row>
    <row r="28" spans="1:2" s="26" customFormat="1" ht="20.45" customHeight="1">
      <c r="A28" s="51" t="s">
        <v>677</v>
      </c>
      <c r="B28" s="51"/>
    </row>
    <row r="29" spans="1:2" ht="20.45" customHeight="1">
      <c r="A29" s="50" t="s">
        <v>667</v>
      </c>
      <c r="B29" s="50"/>
    </row>
    <row r="30" spans="1:2" ht="20.45" customHeight="1">
      <c r="A30" s="53" t="s">
        <v>687</v>
      </c>
      <c r="B30" s="53"/>
    </row>
    <row r="31" spans="1:2" ht="20.45" customHeight="1">
      <c r="A31" s="53" t="s">
        <v>688</v>
      </c>
      <c r="B31" s="53"/>
    </row>
    <row r="32" spans="1:2" ht="20.45" customHeight="1">
      <c r="A32" s="51" t="s">
        <v>677</v>
      </c>
      <c r="B32" s="51"/>
    </row>
    <row r="33" spans="1:2" s="26" customFormat="1" ht="20.45" customHeight="1">
      <c r="A33" s="51" t="s">
        <v>678</v>
      </c>
      <c r="B33" s="51"/>
    </row>
    <row r="34" spans="1:2" ht="20.45" customHeight="1">
      <c r="A34" s="50" t="s">
        <v>669</v>
      </c>
      <c r="B34" s="50"/>
    </row>
    <row r="35" spans="1:2" ht="20.45" customHeight="1">
      <c r="A35" s="51" t="s">
        <v>689</v>
      </c>
      <c r="B35" s="51"/>
    </row>
    <row r="36" spans="1:2" ht="20.45" customHeight="1">
      <c r="A36" s="51" t="s">
        <v>690</v>
      </c>
      <c r="B36" s="51"/>
    </row>
    <row r="37" spans="1:2" ht="20.45" customHeight="1">
      <c r="A37" s="51" t="s">
        <v>691</v>
      </c>
      <c r="B37" s="51"/>
    </row>
    <row r="38" spans="1:2" ht="20.45" customHeight="1">
      <c r="A38" s="51" t="s">
        <v>692</v>
      </c>
      <c r="B38" s="51"/>
    </row>
    <row r="39" spans="1:2" ht="20.45" customHeight="1">
      <c r="A39" s="51" t="s">
        <v>693</v>
      </c>
      <c r="B39" s="51"/>
    </row>
    <row r="40" spans="1:2" ht="20.45" customHeight="1">
      <c r="A40" s="51" t="s">
        <v>694</v>
      </c>
      <c r="B40" s="51"/>
    </row>
    <row r="41" spans="1:2" ht="20.45" customHeight="1">
      <c r="A41" s="51" t="s">
        <v>695</v>
      </c>
      <c r="B41" s="51"/>
    </row>
    <row r="42" spans="1:2" ht="20.45" customHeight="1">
      <c r="A42" s="51" t="s">
        <v>677</v>
      </c>
      <c r="B42" s="51"/>
    </row>
    <row r="43" spans="1:2" ht="20.45" customHeight="1">
      <c r="A43" s="51" t="s">
        <v>684</v>
      </c>
      <c r="B43" s="51"/>
    </row>
    <row r="44" spans="1:2" ht="20.45" customHeight="1">
      <c r="A44" s="51" t="s">
        <v>696</v>
      </c>
      <c r="B44" s="51"/>
    </row>
    <row r="45" spans="1:2" ht="20.45" customHeight="1">
      <c r="A45" s="54" t="s">
        <v>671</v>
      </c>
      <c r="B45" s="55"/>
    </row>
    <row r="46" spans="1:2" ht="20.45" customHeight="1">
      <c r="A46" s="51" t="s">
        <v>697</v>
      </c>
      <c r="B46" s="52"/>
    </row>
    <row r="47" spans="1:2" ht="20.45" customHeight="1">
      <c r="A47" s="51" t="s">
        <v>677</v>
      </c>
      <c r="B47" s="52"/>
    </row>
    <row r="48" spans="1:2" ht="20.25" customHeight="1">
      <c r="A48" s="51"/>
      <c r="B48" s="51"/>
    </row>
    <row r="49" spans="1:2" ht="20.25" customHeight="1">
      <c r="A49" s="51"/>
      <c r="B49" s="51"/>
    </row>
    <row r="50" spans="1:2" ht="20.25" customHeight="1">
      <c r="A50" s="56" t="s">
        <v>327</v>
      </c>
      <c r="B50" s="55"/>
    </row>
    <row r="51" spans="1:2" ht="20.25" customHeight="1">
      <c r="A51" s="51" t="s">
        <v>647</v>
      </c>
      <c r="B51" s="51"/>
    </row>
    <row r="52" spans="1:2" ht="20.25" customHeight="1">
      <c r="A52" s="51"/>
      <c r="B52" s="51"/>
    </row>
    <row r="53" spans="1:2" ht="20.25" customHeight="1">
      <c r="A53" s="51"/>
      <c r="B53" s="51"/>
    </row>
    <row r="54" spans="1:2" ht="20.25" customHeight="1">
      <c r="A54" s="57" t="s">
        <v>582</v>
      </c>
      <c r="B54" s="55" t="s">
        <v>373</v>
      </c>
    </row>
  </sheetData>
  <mergeCells count="1">
    <mergeCell ref="A2:B2"/>
  </mergeCells>
  <phoneticPr fontId="26" type="noConversion"/>
  <printOptions horizontalCentered="1"/>
  <pageMargins left="0.49" right="0.37" top="0.74803149606299202" bottom="0.74803149606299202" header="0.31496062992126" footer="0.31496062992126"/>
  <pageSetup paperSize="9" scale="95" fitToWidth="0" fitToHeight="0" orientation="portrait"/>
  <headerFooter alignWithMargins="0"/>
</worksheet>
</file>

<file path=xl/worksheets/sheet19.xml><?xml version="1.0" encoding="utf-8"?>
<worksheet xmlns="http://schemas.openxmlformats.org/spreadsheetml/2006/main" xmlns:r="http://schemas.openxmlformats.org/officeDocument/2006/relationships">
  <dimension ref="A1:G201"/>
  <sheetViews>
    <sheetView workbookViewId="0">
      <selection activeCell="D6" sqref="D6"/>
    </sheetView>
  </sheetViews>
  <sheetFormatPr defaultRowHeight="13.5"/>
  <cols>
    <col min="1" max="1" width="62.75" style="183" customWidth="1"/>
    <col min="2" max="2" width="16.375" style="203" customWidth="1"/>
    <col min="3" max="16384" width="9" style="183"/>
  </cols>
  <sheetData>
    <row r="1" spans="1:2">
      <c r="A1" s="238" t="s">
        <v>698</v>
      </c>
    </row>
    <row r="2" spans="1:2" ht="25.5">
      <c r="A2" s="227" t="s">
        <v>814</v>
      </c>
      <c r="B2" s="228"/>
    </row>
    <row r="3" spans="1:2">
      <c r="A3" s="144"/>
      <c r="B3" s="204"/>
    </row>
    <row r="4" spans="1:2">
      <c r="A4" s="184" t="s">
        <v>2</v>
      </c>
      <c r="B4" s="184" t="s">
        <v>792</v>
      </c>
    </row>
    <row r="5" spans="1:2">
      <c r="A5" s="185" t="s">
        <v>414</v>
      </c>
      <c r="B5" s="205">
        <f>B6+B12+B18</f>
        <v>8</v>
      </c>
    </row>
    <row r="6" spans="1:2">
      <c r="A6" s="186" t="s">
        <v>415</v>
      </c>
      <c r="B6" s="205">
        <f>SUM(B7:B11)</f>
        <v>0</v>
      </c>
    </row>
    <row r="7" spans="1:2">
      <c r="A7" s="187" t="s">
        <v>416</v>
      </c>
      <c r="B7" s="206"/>
    </row>
    <row r="8" spans="1:2">
      <c r="A8" s="187" t="s">
        <v>417</v>
      </c>
      <c r="B8" s="206"/>
    </row>
    <row r="9" spans="1:2">
      <c r="A9" s="187" t="s">
        <v>418</v>
      </c>
      <c r="B9" s="206"/>
    </row>
    <row r="10" spans="1:2">
      <c r="A10" s="187" t="s">
        <v>419</v>
      </c>
      <c r="B10" s="206"/>
    </row>
    <row r="11" spans="1:2">
      <c r="A11" s="187" t="s">
        <v>420</v>
      </c>
      <c r="B11" s="206"/>
    </row>
    <row r="12" spans="1:2">
      <c r="A12" s="186" t="s">
        <v>421</v>
      </c>
      <c r="B12" s="205">
        <f>SUM(B13:B17)</f>
        <v>8</v>
      </c>
    </row>
    <row r="13" spans="1:2">
      <c r="A13" s="187" t="s">
        <v>422</v>
      </c>
      <c r="B13" s="206"/>
    </row>
    <row r="14" spans="1:2">
      <c r="A14" s="187" t="s">
        <v>423</v>
      </c>
      <c r="B14" s="206"/>
    </row>
    <row r="15" spans="1:2">
      <c r="A15" s="188" t="s">
        <v>424</v>
      </c>
      <c r="B15" s="205"/>
    </row>
    <row r="16" spans="1:2">
      <c r="A16" s="187" t="s">
        <v>425</v>
      </c>
      <c r="B16" s="207">
        <v>8</v>
      </c>
    </row>
    <row r="17" spans="1:2">
      <c r="A17" s="187" t="s">
        <v>426</v>
      </c>
      <c r="B17" s="206"/>
    </row>
    <row r="18" spans="1:2">
      <c r="A18" s="186" t="s">
        <v>427</v>
      </c>
      <c r="B18" s="205">
        <f>SUM(B19:B20)</f>
        <v>0</v>
      </c>
    </row>
    <row r="19" spans="1:2">
      <c r="A19" s="187" t="s">
        <v>428</v>
      </c>
      <c r="B19" s="206"/>
    </row>
    <row r="20" spans="1:2">
      <c r="A20" s="187" t="s">
        <v>429</v>
      </c>
      <c r="B20" s="205"/>
    </row>
    <row r="21" spans="1:2">
      <c r="A21" s="189" t="s">
        <v>793</v>
      </c>
      <c r="B21" s="205">
        <f>B22+B27</f>
        <v>0</v>
      </c>
    </row>
    <row r="22" spans="1:2">
      <c r="A22" s="189" t="s">
        <v>431</v>
      </c>
      <c r="B22" s="205">
        <f>SUM(B23:B26)</f>
        <v>0</v>
      </c>
    </row>
    <row r="23" spans="1:2">
      <c r="A23" s="190" t="s">
        <v>432</v>
      </c>
      <c r="B23" s="206"/>
    </row>
    <row r="24" spans="1:2">
      <c r="A24" s="190" t="s">
        <v>433</v>
      </c>
      <c r="B24" s="206"/>
    </row>
    <row r="25" spans="1:2">
      <c r="A25" s="190" t="s">
        <v>434</v>
      </c>
      <c r="B25" s="206"/>
    </row>
    <row r="26" spans="1:2">
      <c r="A26" s="190" t="s">
        <v>435</v>
      </c>
      <c r="B26" s="206"/>
    </row>
    <row r="27" spans="1:2">
      <c r="A27" s="189" t="s">
        <v>436</v>
      </c>
      <c r="B27" s="205">
        <f>SUM(B28:B31)</f>
        <v>0</v>
      </c>
    </row>
    <row r="28" spans="1:2">
      <c r="A28" s="190" t="s">
        <v>437</v>
      </c>
      <c r="B28" s="206"/>
    </row>
    <row r="29" spans="1:2">
      <c r="A29" s="190" t="s">
        <v>438</v>
      </c>
      <c r="B29" s="206"/>
    </row>
    <row r="30" spans="1:2">
      <c r="A30" s="191" t="s">
        <v>439</v>
      </c>
      <c r="B30" s="206"/>
    </row>
    <row r="31" spans="1:2">
      <c r="A31" s="191" t="s">
        <v>440</v>
      </c>
      <c r="B31" s="206"/>
    </row>
    <row r="32" spans="1:2">
      <c r="A32" s="189" t="s">
        <v>794</v>
      </c>
      <c r="B32" s="205">
        <v>1623</v>
      </c>
    </row>
    <row r="33" spans="1:2">
      <c r="A33" s="185" t="s">
        <v>442</v>
      </c>
      <c r="B33" s="205">
        <v>1304</v>
      </c>
    </row>
    <row r="34" spans="1:2">
      <c r="A34" s="190" t="s">
        <v>443</v>
      </c>
      <c r="B34" s="206"/>
    </row>
    <row r="35" spans="1:2">
      <c r="A35" s="190" t="s">
        <v>444</v>
      </c>
      <c r="B35" s="208">
        <v>1000</v>
      </c>
    </row>
    <row r="36" spans="1:2">
      <c r="A36" s="190" t="s">
        <v>445</v>
      </c>
      <c r="B36" s="206"/>
    </row>
    <row r="37" spans="1:2">
      <c r="A37" s="190" t="s">
        <v>446</v>
      </c>
      <c r="B37" s="206"/>
    </row>
    <row r="38" spans="1:2">
      <c r="A38" s="190" t="s">
        <v>447</v>
      </c>
      <c r="B38" s="206"/>
    </row>
    <row r="39" spans="1:2">
      <c r="A39" s="188" t="s">
        <v>448</v>
      </c>
      <c r="B39" s="206"/>
    </row>
    <row r="40" spans="1:2">
      <c r="A40" s="190" t="s">
        <v>449</v>
      </c>
      <c r="B40" s="206"/>
    </row>
    <row r="41" spans="1:2">
      <c r="A41" s="190" t="s">
        <v>450</v>
      </c>
      <c r="B41" s="206"/>
    </row>
    <row r="42" spans="1:2">
      <c r="A42" s="190" t="s">
        <v>451</v>
      </c>
      <c r="B42" s="206"/>
    </row>
    <row r="43" spans="1:2">
      <c r="A43" s="188" t="s">
        <v>452</v>
      </c>
      <c r="B43" s="205"/>
    </row>
    <row r="44" spans="1:2">
      <c r="A44" s="188" t="s">
        <v>453</v>
      </c>
      <c r="B44" s="205"/>
    </row>
    <row r="45" spans="1:2">
      <c r="A45" s="188" t="s">
        <v>795</v>
      </c>
      <c r="B45" s="205">
        <v>129</v>
      </c>
    </row>
    <row r="46" spans="1:2">
      <c r="A46" s="188" t="s">
        <v>796</v>
      </c>
      <c r="B46" s="205">
        <v>175</v>
      </c>
    </row>
    <row r="47" spans="1:2">
      <c r="A47" s="190" t="s">
        <v>456</v>
      </c>
      <c r="B47" s="206"/>
    </row>
    <row r="48" spans="1:2">
      <c r="A48" s="189" t="s">
        <v>457</v>
      </c>
      <c r="B48" s="205">
        <f>SUM(B49:B51)</f>
        <v>0</v>
      </c>
    </row>
    <row r="49" spans="1:2">
      <c r="A49" s="190" t="s">
        <v>443</v>
      </c>
      <c r="B49" s="206"/>
    </row>
    <row r="50" spans="1:2">
      <c r="A50" s="190" t="s">
        <v>444</v>
      </c>
      <c r="B50" s="206"/>
    </row>
    <row r="51" spans="1:2">
      <c r="A51" s="190" t="s">
        <v>458</v>
      </c>
      <c r="B51" s="206"/>
    </row>
    <row r="52" spans="1:2">
      <c r="A52" s="185" t="s">
        <v>459</v>
      </c>
      <c r="B52" s="205"/>
    </row>
    <row r="53" spans="1:2">
      <c r="A53" s="185" t="s">
        <v>460</v>
      </c>
      <c r="B53" s="205"/>
    </row>
    <row r="54" spans="1:2">
      <c r="A54" s="188" t="s">
        <v>461</v>
      </c>
      <c r="B54" s="206"/>
    </row>
    <row r="55" spans="1:2">
      <c r="A55" s="188" t="s">
        <v>462</v>
      </c>
      <c r="B55" s="206"/>
    </row>
    <row r="56" spans="1:2">
      <c r="A56" s="188" t="s">
        <v>463</v>
      </c>
      <c r="B56" s="205"/>
    </row>
    <row r="57" spans="1:2">
      <c r="A57" s="190" t="s">
        <v>464</v>
      </c>
      <c r="B57" s="205"/>
    </row>
    <row r="58" spans="1:2">
      <c r="A58" s="192" t="s">
        <v>465</v>
      </c>
      <c r="B58" s="206"/>
    </row>
    <row r="59" spans="1:2">
      <c r="A59" s="193" t="s">
        <v>466</v>
      </c>
      <c r="B59" s="205"/>
    </row>
    <row r="60" spans="1:2">
      <c r="A60" s="192" t="s">
        <v>467</v>
      </c>
      <c r="B60" s="206"/>
    </row>
    <row r="61" spans="1:2">
      <c r="A61" s="192" t="s">
        <v>468</v>
      </c>
      <c r="B61" s="206"/>
    </row>
    <row r="62" spans="1:2">
      <c r="A62" s="192" t="s">
        <v>469</v>
      </c>
      <c r="B62" s="206"/>
    </row>
    <row r="63" spans="1:2">
      <c r="A63" s="189" t="s">
        <v>470</v>
      </c>
      <c r="B63" s="205"/>
    </row>
    <row r="64" spans="1:2">
      <c r="A64" s="190" t="s">
        <v>443</v>
      </c>
      <c r="B64" s="206"/>
    </row>
    <row r="65" spans="1:2">
      <c r="A65" s="190" t="s">
        <v>444</v>
      </c>
      <c r="B65" s="206"/>
    </row>
    <row r="66" spans="1:2">
      <c r="A66" s="190" t="s">
        <v>471</v>
      </c>
      <c r="B66" s="206"/>
    </row>
    <row r="67" spans="1:2">
      <c r="A67" s="189" t="s">
        <v>472</v>
      </c>
      <c r="B67" s="205"/>
    </row>
    <row r="68" spans="1:2">
      <c r="A68" s="190" t="s">
        <v>443</v>
      </c>
      <c r="B68" s="205"/>
    </row>
    <row r="69" spans="1:2">
      <c r="A69" s="190" t="s">
        <v>444</v>
      </c>
      <c r="B69" s="206"/>
    </row>
    <row r="70" spans="1:2">
      <c r="A70" s="190" t="s">
        <v>473</v>
      </c>
      <c r="B70" s="206"/>
    </row>
    <row r="71" spans="1:2">
      <c r="A71" s="189" t="s">
        <v>474</v>
      </c>
      <c r="B71" s="205"/>
    </row>
    <row r="72" spans="1:2">
      <c r="A72" s="190" t="s">
        <v>461</v>
      </c>
      <c r="B72" s="206"/>
    </row>
    <row r="73" spans="1:2">
      <c r="A73" s="190" t="s">
        <v>462</v>
      </c>
      <c r="B73" s="205"/>
    </row>
    <row r="74" spans="1:2">
      <c r="A74" s="190" t="s">
        <v>463</v>
      </c>
      <c r="B74" s="206"/>
    </row>
    <row r="75" spans="1:2">
      <c r="A75" s="190" t="s">
        <v>464</v>
      </c>
      <c r="B75" s="206"/>
    </row>
    <row r="76" spans="1:2">
      <c r="A76" s="190" t="s">
        <v>475</v>
      </c>
      <c r="B76" s="206"/>
    </row>
    <row r="77" spans="1:2">
      <c r="A77" s="189" t="s">
        <v>476</v>
      </c>
      <c r="B77" s="205"/>
    </row>
    <row r="78" spans="1:2">
      <c r="A78" s="187" t="s">
        <v>467</v>
      </c>
      <c r="B78" s="205"/>
    </row>
    <row r="79" spans="1:2">
      <c r="A79" s="190" t="s">
        <v>477</v>
      </c>
      <c r="B79" s="205"/>
    </row>
    <row r="80" spans="1:2">
      <c r="A80" s="189" t="s">
        <v>478</v>
      </c>
      <c r="B80" s="205"/>
    </row>
    <row r="81" spans="1:2">
      <c r="A81" s="190" t="s">
        <v>443</v>
      </c>
      <c r="B81" s="206"/>
    </row>
    <row r="82" spans="1:2">
      <c r="A82" s="190" t="s">
        <v>444</v>
      </c>
      <c r="B82" s="206"/>
    </row>
    <row r="83" spans="1:2">
      <c r="A83" s="190" t="s">
        <v>445</v>
      </c>
      <c r="B83" s="206"/>
    </row>
    <row r="84" spans="1:2">
      <c r="A84" s="190" t="s">
        <v>446</v>
      </c>
      <c r="B84" s="205"/>
    </row>
    <row r="85" spans="1:2">
      <c r="A85" s="190" t="s">
        <v>449</v>
      </c>
      <c r="B85" s="206"/>
    </row>
    <row r="86" spans="1:2">
      <c r="A86" s="190" t="s">
        <v>451</v>
      </c>
      <c r="B86" s="206"/>
    </row>
    <row r="87" spans="1:2">
      <c r="A87" s="190" t="s">
        <v>452</v>
      </c>
      <c r="B87" s="206"/>
    </row>
    <row r="88" spans="1:2">
      <c r="A88" s="190" t="s">
        <v>479</v>
      </c>
      <c r="B88" s="206"/>
    </row>
    <row r="89" spans="1:2" s="194" customFormat="1">
      <c r="A89" s="189" t="s">
        <v>797</v>
      </c>
      <c r="B89" s="205"/>
    </row>
    <row r="90" spans="1:2" s="194" customFormat="1">
      <c r="A90" s="189" t="s">
        <v>798</v>
      </c>
      <c r="B90" s="205">
        <v>319</v>
      </c>
    </row>
    <row r="91" spans="1:2" s="182" customFormat="1">
      <c r="A91" s="190" t="s">
        <v>799</v>
      </c>
      <c r="B91" s="206"/>
    </row>
    <row r="92" spans="1:2">
      <c r="A92" s="189" t="s">
        <v>800</v>
      </c>
      <c r="B92" s="205"/>
    </row>
    <row r="93" spans="1:2">
      <c r="A93" s="189" t="s">
        <v>484</v>
      </c>
      <c r="B93" s="205"/>
    </row>
    <row r="94" spans="1:2">
      <c r="A94" s="190" t="s">
        <v>485</v>
      </c>
      <c r="B94" s="206"/>
    </row>
    <row r="95" spans="1:2">
      <c r="A95" s="190" t="s">
        <v>486</v>
      </c>
      <c r="B95" s="206"/>
    </row>
    <row r="96" spans="1:2">
      <c r="A96" s="190" t="s">
        <v>487</v>
      </c>
      <c r="B96" s="206"/>
    </row>
    <row r="97" spans="1:2">
      <c r="A97" s="190" t="s">
        <v>488</v>
      </c>
      <c r="B97" s="205"/>
    </row>
    <row r="98" spans="1:2">
      <c r="A98" s="189" t="s">
        <v>489</v>
      </c>
      <c r="B98" s="205">
        <f>SUM(B99:B102)</f>
        <v>0</v>
      </c>
    </row>
    <row r="99" spans="1:2">
      <c r="A99" s="190" t="s">
        <v>485</v>
      </c>
      <c r="B99" s="206"/>
    </row>
    <row r="100" spans="1:2">
      <c r="A100" s="190" t="s">
        <v>486</v>
      </c>
      <c r="B100" s="206"/>
    </row>
    <row r="101" spans="1:2">
      <c r="A101" s="190" t="s">
        <v>490</v>
      </c>
      <c r="B101" s="206"/>
    </row>
    <row r="102" spans="1:2">
      <c r="A102" s="190" t="s">
        <v>491</v>
      </c>
      <c r="B102" s="206"/>
    </row>
    <row r="103" spans="1:2">
      <c r="A103" s="189" t="s">
        <v>492</v>
      </c>
      <c r="B103" s="205"/>
    </row>
    <row r="104" spans="1:2">
      <c r="A104" s="190" t="s">
        <v>493</v>
      </c>
      <c r="B104" s="206"/>
    </row>
    <row r="105" spans="1:2">
      <c r="A105" s="190" t="s">
        <v>494</v>
      </c>
      <c r="B105" s="206"/>
    </row>
    <row r="106" spans="1:2">
      <c r="A106" s="190" t="s">
        <v>495</v>
      </c>
      <c r="B106" s="205"/>
    </row>
    <row r="107" spans="1:2">
      <c r="A107" s="190" t="s">
        <v>496</v>
      </c>
      <c r="B107" s="206"/>
    </row>
    <row r="108" spans="1:2">
      <c r="A108" s="189" t="s">
        <v>801</v>
      </c>
      <c r="B108" s="205"/>
    </row>
    <row r="109" spans="1:2">
      <c r="A109" s="190" t="s">
        <v>802</v>
      </c>
      <c r="B109" s="206"/>
    </row>
    <row r="110" spans="1:2">
      <c r="A110" s="190" t="s">
        <v>485</v>
      </c>
      <c r="B110" s="206"/>
    </row>
    <row r="111" spans="1:2">
      <c r="A111" s="190" t="s">
        <v>803</v>
      </c>
      <c r="B111" s="206"/>
    </row>
    <row r="112" spans="1:2">
      <c r="A112" s="189" t="s">
        <v>804</v>
      </c>
      <c r="B112" s="205"/>
    </row>
    <row r="113" spans="1:2">
      <c r="A113" s="189" t="s">
        <v>501</v>
      </c>
      <c r="B113" s="205"/>
    </row>
    <row r="114" spans="1:2">
      <c r="A114" s="190" t="s">
        <v>502</v>
      </c>
      <c r="B114" s="206"/>
    </row>
    <row r="115" spans="1:2">
      <c r="A115" s="190" t="s">
        <v>503</v>
      </c>
      <c r="B115" s="206"/>
    </row>
    <row r="116" spans="1:2">
      <c r="A116" s="190" t="s">
        <v>504</v>
      </c>
      <c r="B116" s="206"/>
    </row>
    <row r="117" spans="1:2">
      <c r="A117" s="190" t="s">
        <v>505</v>
      </c>
      <c r="B117" s="206"/>
    </row>
    <row r="118" spans="1:2">
      <c r="A118" s="186" t="s">
        <v>506</v>
      </c>
      <c r="B118" s="205"/>
    </row>
    <row r="119" spans="1:2">
      <c r="A119" s="190" t="s">
        <v>504</v>
      </c>
      <c r="B119" s="205"/>
    </row>
    <row r="120" spans="1:2">
      <c r="A120" s="190" t="s">
        <v>507</v>
      </c>
      <c r="B120" s="206"/>
    </row>
    <row r="121" spans="1:2">
      <c r="A121" s="190" t="s">
        <v>508</v>
      </c>
      <c r="B121" s="206"/>
    </row>
    <row r="122" spans="1:2">
      <c r="A122" s="190" t="s">
        <v>509</v>
      </c>
      <c r="B122" s="206"/>
    </row>
    <row r="123" spans="1:2">
      <c r="A123" s="189" t="s">
        <v>510</v>
      </c>
      <c r="B123" s="205"/>
    </row>
    <row r="124" spans="1:2">
      <c r="A124" s="190" t="s">
        <v>511</v>
      </c>
      <c r="B124" s="206"/>
    </row>
    <row r="125" spans="1:2">
      <c r="A125" s="190" t="s">
        <v>512</v>
      </c>
      <c r="B125" s="206"/>
    </row>
    <row r="126" spans="1:2">
      <c r="A126" s="190" t="s">
        <v>513</v>
      </c>
      <c r="B126" s="205"/>
    </row>
    <row r="127" spans="1:2">
      <c r="A127" s="190" t="s">
        <v>514</v>
      </c>
      <c r="B127" s="206"/>
    </row>
    <row r="128" spans="1:2">
      <c r="A128" s="189" t="s">
        <v>515</v>
      </c>
      <c r="B128" s="205"/>
    </row>
    <row r="129" spans="1:2">
      <c r="A129" s="190" t="s">
        <v>516</v>
      </c>
      <c r="B129" s="206"/>
    </row>
    <row r="130" spans="1:2">
      <c r="A130" s="190" t="s">
        <v>517</v>
      </c>
      <c r="B130" s="206"/>
    </row>
    <row r="131" spans="1:2">
      <c r="A131" s="190" t="s">
        <v>518</v>
      </c>
      <c r="B131" s="206"/>
    </row>
    <row r="132" spans="1:2">
      <c r="A132" s="190" t="s">
        <v>519</v>
      </c>
      <c r="B132" s="205"/>
    </row>
    <row r="133" spans="1:2">
      <c r="A133" s="190" t="s">
        <v>520</v>
      </c>
      <c r="B133" s="206"/>
    </row>
    <row r="134" spans="1:2">
      <c r="A134" s="190" t="s">
        <v>521</v>
      </c>
      <c r="B134" s="206"/>
    </row>
    <row r="135" spans="1:2">
      <c r="A135" s="187" t="s">
        <v>522</v>
      </c>
      <c r="B135" s="205"/>
    </row>
    <row r="136" spans="1:2">
      <c r="A136" s="190" t="s">
        <v>523</v>
      </c>
      <c r="B136" s="205"/>
    </row>
    <row r="137" spans="1:2">
      <c r="A137" s="189" t="s">
        <v>524</v>
      </c>
      <c r="B137" s="205"/>
    </row>
    <row r="138" spans="1:2">
      <c r="A138" s="190" t="s">
        <v>525</v>
      </c>
      <c r="B138" s="206"/>
    </row>
    <row r="139" spans="1:2">
      <c r="A139" s="190" t="s">
        <v>526</v>
      </c>
      <c r="B139" s="206"/>
    </row>
    <row r="140" spans="1:2">
      <c r="A140" s="190" t="s">
        <v>527</v>
      </c>
      <c r="B140" s="206"/>
    </row>
    <row r="141" spans="1:2">
      <c r="A141" s="190" t="s">
        <v>528</v>
      </c>
      <c r="B141" s="206"/>
    </row>
    <row r="142" spans="1:2">
      <c r="A142" s="187" t="s">
        <v>529</v>
      </c>
      <c r="B142" s="205"/>
    </row>
    <row r="143" spans="1:2">
      <c r="A143" s="190" t="s">
        <v>530</v>
      </c>
      <c r="B143" s="205"/>
    </row>
    <row r="144" spans="1:2">
      <c r="A144" s="189" t="s">
        <v>531</v>
      </c>
      <c r="B144" s="205">
        <f>SUM(B145:B152)</f>
        <v>0</v>
      </c>
    </row>
    <row r="145" spans="1:2">
      <c r="A145" s="191" t="s">
        <v>532</v>
      </c>
      <c r="B145" s="206"/>
    </row>
    <row r="146" spans="1:2">
      <c r="A146" s="190" t="s">
        <v>533</v>
      </c>
      <c r="B146" s="206"/>
    </row>
    <row r="147" spans="1:2">
      <c r="A147" s="190" t="s">
        <v>534</v>
      </c>
      <c r="B147" s="206"/>
    </row>
    <row r="148" spans="1:2">
      <c r="A148" s="190" t="s">
        <v>535</v>
      </c>
      <c r="B148" s="206"/>
    </row>
    <row r="149" spans="1:2">
      <c r="A149" s="190" t="s">
        <v>536</v>
      </c>
      <c r="B149" s="206"/>
    </row>
    <row r="150" spans="1:2">
      <c r="A150" s="190" t="s">
        <v>537</v>
      </c>
      <c r="B150" s="206"/>
    </row>
    <row r="151" spans="1:2">
      <c r="A151" s="190" t="s">
        <v>538</v>
      </c>
      <c r="B151" s="206"/>
    </row>
    <row r="152" spans="1:2">
      <c r="A152" s="190" t="s">
        <v>539</v>
      </c>
      <c r="B152" s="206"/>
    </row>
    <row r="153" spans="1:2">
      <c r="A153" s="189" t="s">
        <v>540</v>
      </c>
      <c r="B153" s="205">
        <f>SUM(B154:B155)</f>
        <v>0</v>
      </c>
    </row>
    <row r="154" spans="1:2">
      <c r="A154" s="191" t="s">
        <v>502</v>
      </c>
      <c r="B154" s="206"/>
    </row>
    <row r="155" spans="1:2">
      <c r="A155" s="190" t="s">
        <v>541</v>
      </c>
      <c r="B155" s="206"/>
    </row>
    <row r="156" spans="1:2">
      <c r="A156" s="189" t="s">
        <v>542</v>
      </c>
      <c r="B156" s="205">
        <f>SUM(B157:B158)</f>
        <v>0</v>
      </c>
    </row>
    <row r="157" spans="1:2">
      <c r="A157" s="190" t="s">
        <v>502</v>
      </c>
      <c r="B157" s="206"/>
    </row>
    <row r="158" spans="1:2">
      <c r="A158" s="190" t="s">
        <v>543</v>
      </c>
      <c r="B158" s="206"/>
    </row>
    <row r="159" spans="1:2">
      <c r="A159" s="189" t="s">
        <v>544</v>
      </c>
      <c r="B159" s="205"/>
    </row>
    <row r="160" spans="1:2">
      <c r="A160" s="189" t="s">
        <v>545</v>
      </c>
      <c r="B160" s="205">
        <f>SUM(B161:B163)</f>
        <v>0</v>
      </c>
    </row>
    <row r="161" spans="1:2">
      <c r="A161" s="190" t="s">
        <v>511</v>
      </c>
      <c r="B161" s="206"/>
    </row>
    <row r="162" spans="1:2">
      <c r="A162" s="190" t="s">
        <v>513</v>
      </c>
      <c r="B162" s="206"/>
    </row>
    <row r="163" spans="1:2">
      <c r="A163" s="190" t="s">
        <v>546</v>
      </c>
      <c r="B163" s="206"/>
    </row>
    <row r="164" spans="1:2">
      <c r="A164" s="186" t="s">
        <v>805</v>
      </c>
      <c r="B164" s="205">
        <f>B165</f>
        <v>0</v>
      </c>
    </row>
    <row r="165" spans="1:2">
      <c r="A165" s="186" t="s">
        <v>548</v>
      </c>
      <c r="B165" s="205">
        <f>SUM(B166:B167)</f>
        <v>0</v>
      </c>
    </row>
    <row r="166" spans="1:2">
      <c r="A166" s="195" t="s">
        <v>549</v>
      </c>
      <c r="B166" s="209"/>
    </row>
    <row r="167" spans="1:2">
      <c r="A167" s="195" t="s">
        <v>550</v>
      </c>
      <c r="B167" s="209"/>
    </row>
    <row r="168" spans="1:2">
      <c r="A168" s="196" t="s">
        <v>806</v>
      </c>
      <c r="B168" s="210">
        <v>501</v>
      </c>
    </row>
    <row r="169" spans="1:2">
      <c r="A169" s="197" t="s">
        <v>552</v>
      </c>
      <c r="B169" s="210"/>
    </row>
    <row r="170" spans="1:2">
      <c r="A170" s="198" t="s">
        <v>553</v>
      </c>
      <c r="B170" s="209"/>
    </row>
    <row r="171" spans="1:2">
      <c r="A171" s="198" t="s">
        <v>554</v>
      </c>
      <c r="B171" s="209"/>
    </row>
    <row r="172" spans="1:2">
      <c r="A172" s="198" t="s">
        <v>555</v>
      </c>
      <c r="B172" s="209"/>
    </row>
    <row r="173" spans="1:2">
      <c r="A173" s="199" t="s">
        <v>807</v>
      </c>
      <c r="B173" s="210"/>
    </row>
    <row r="174" spans="1:2">
      <c r="A174" s="200" t="s">
        <v>557</v>
      </c>
      <c r="B174" s="209"/>
    </row>
    <row r="175" spans="1:2">
      <c r="A175" s="191" t="s">
        <v>558</v>
      </c>
      <c r="B175" s="209"/>
    </row>
    <row r="176" spans="1:2">
      <c r="A176" s="191" t="s">
        <v>559</v>
      </c>
      <c r="B176" s="210"/>
    </row>
    <row r="177" spans="1:2">
      <c r="A177" s="191" t="s">
        <v>560</v>
      </c>
      <c r="B177" s="209"/>
    </row>
    <row r="178" spans="1:2">
      <c r="A178" s="191" t="s">
        <v>561</v>
      </c>
      <c r="B178" s="209"/>
    </row>
    <row r="179" spans="1:2">
      <c r="A179" s="191" t="s">
        <v>562</v>
      </c>
      <c r="B179" s="209"/>
    </row>
    <row r="180" spans="1:2">
      <c r="A180" s="191" t="s">
        <v>563</v>
      </c>
      <c r="B180" s="209"/>
    </row>
    <row r="181" spans="1:2">
      <c r="A181" s="191" t="s">
        <v>565</v>
      </c>
      <c r="B181" s="209"/>
    </row>
    <row r="182" spans="1:2">
      <c r="A182" s="197" t="s">
        <v>808</v>
      </c>
      <c r="B182" s="210">
        <v>501</v>
      </c>
    </row>
    <row r="183" spans="1:2">
      <c r="A183" s="191" t="s">
        <v>567</v>
      </c>
      <c r="B183" s="209">
        <v>486</v>
      </c>
    </row>
    <row r="184" spans="1:2">
      <c r="A184" s="191" t="s">
        <v>568</v>
      </c>
      <c r="B184" s="209">
        <v>6</v>
      </c>
    </row>
    <row r="185" spans="1:2">
      <c r="A185" s="191" t="s">
        <v>569</v>
      </c>
      <c r="B185" s="209"/>
    </row>
    <row r="186" spans="1:2">
      <c r="A186" s="191" t="s">
        <v>570</v>
      </c>
      <c r="B186" s="209"/>
    </row>
    <row r="187" spans="1:2">
      <c r="A187" s="191" t="s">
        <v>571</v>
      </c>
      <c r="B187" s="209">
        <v>9</v>
      </c>
    </row>
    <row r="188" spans="1:2">
      <c r="A188" s="191" t="s">
        <v>572</v>
      </c>
      <c r="B188" s="209"/>
    </row>
    <row r="189" spans="1:2">
      <c r="A189" s="191" t="s">
        <v>573</v>
      </c>
      <c r="B189" s="209"/>
    </row>
    <row r="190" spans="1:2">
      <c r="A190" s="191" t="s">
        <v>574</v>
      </c>
      <c r="B190" s="209"/>
    </row>
    <row r="191" spans="1:2">
      <c r="A191" s="191" t="s">
        <v>575</v>
      </c>
      <c r="B191" s="209"/>
    </row>
    <row r="192" spans="1:2">
      <c r="A192" s="191" t="s">
        <v>576</v>
      </c>
      <c r="B192" s="209"/>
    </row>
    <row r="193" spans="1:7">
      <c r="A193" s="197" t="s">
        <v>809</v>
      </c>
      <c r="B193" s="210">
        <v>12149</v>
      </c>
    </row>
    <row r="194" spans="1:7">
      <c r="A194" s="197" t="s">
        <v>810</v>
      </c>
      <c r="B194" s="210"/>
    </row>
    <row r="195" spans="1:7">
      <c r="A195" s="176"/>
      <c r="B195" s="211"/>
    </row>
    <row r="196" spans="1:7">
      <c r="A196" s="195"/>
      <c r="B196" s="209"/>
    </row>
    <row r="197" spans="1:7">
      <c r="A197" s="195"/>
      <c r="B197" s="209"/>
    </row>
    <row r="198" spans="1:7">
      <c r="A198" s="201" t="s">
        <v>327</v>
      </c>
      <c r="B198" s="210">
        <v>14281</v>
      </c>
    </row>
    <row r="201" spans="1:7">
      <c r="G201" s="202"/>
    </row>
  </sheetData>
  <mergeCells count="1">
    <mergeCell ref="A2:B2"/>
  </mergeCells>
  <phoneticPr fontId="2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42"/>
  <sheetViews>
    <sheetView workbookViewId="0">
      <selection activeCell="G8" sqref="G8"/>
    </sheetView>
  </sheetViews>
  <sheetFormatPr defaultColWidth="9" defaultRowHeight="13.5" customHeight="1"/>
  <cols>
    <col min="1" max="1" width="53.875" style="82" customWidth="1"/>
    <col min="2" max="2" width="36.5" style="82" customWidth="1"/>
    <col min="3" max="16384" width="9" style="82"/>
  </cols>
  <sheetData>
    <row r="1" spans="1:2" ht="13.5" customHeight="1">
      <c r="A1" s="82" t="s">
        <v>0</v>
      </c>
    </row>
    <row r="2" spans="1:2" ht="28.5" customHeight="1">
      <c r="A2" s="215" t="s">
        <v>813</v>
      </c>
      <c r="B2" s="215"/>
    </row>
    <row r="3" spans="1:2" ht="18" customHeight="1">
      <c r="B3" s="99" t="s">
        <v>1</v>
      </c>
    </row>
    <row r="4" spans="1:2" ht="30" customHeight="1">
      <c r="A4" s="5" t="s">
        <v>2</v>
      </c>
      <c r="B4" s="5" t="s">
        <v>3</v>
      </c>
    </row>
    <row r="5" spans="1:2" ht="16.899999999999999" customHeight="1">
      <c r="A5" s="134" t="s">
        <v>4</v>
      </c>
      <c r="B5" s="135">
        <v>64200</v>
      </c>
    </row>
    <row r="6" spans="1:2" ht="16.899999999999999" customHeight="1">
      <c r="A6" s="136" t="s">
        <v>5</v>
      </c>
      <c r="B6" s="137">
        <v>18565</v>
      </c>
    </row>
    <row r="7" spans="1:2" ht="16.899999999999999" customHeight="1">
      <c r="A7" s="136" t="s">
        <v>6</v>
      </c>
      <c r="B7" s="137">
        <v>2910</v>
      </c>
    </row>
    <row r="8" spans="1:2" ht="16.899999999999999" customHeight="1">
      <c r="A8" s="136" t="s">
        <v>7</v>
      </c>
      <c r="B8" s="30">
        <v>1680</v>
      </c>
    </row>
    <row r="9" spans="1:2" ht="16.899999999999999" customHeight="1">
      <c r="A9" s="136" t="s">
        <v>8</v>
      </c>
      <c r="B9" s="30">
        <v>2</v>
      </c>
    </row>
    <row r="10" spans="1:2" ht="16.899999999999999" customHeight="1">
      <c r="A10" s="136" t="s">
        <v>9</v>
      </c>
      <c r="B10" s="30">
        <v>2019</v>
      </c>
    </row>
    <row r="11" spans="1:2" ht="16.899999999999999" customHeight="1">
      <c r="A11" s="136" t="s">
        <v>10</v>
      </c>
      <c r="B11" s="30">
        <v>7826</v>
      </c>
    </row>
    <row r="12" spans="1:2" ht="16.899999999999999" customHeight="1">
      <c r="A12" s="136" t="s">
        <v>11</v>
      </c>
      <c r="B12" s="30">
        <v>3629</v>
      </c>
    </row>
    <row r="13" spans="1:2" ht="16.899999999999999" customHeight="1">
      <c r="A13" s="136" t="s">
        <v>12</v>
      </c>
      <c r="B13" s="138">
        <v>5559</v>
      </c>
    </row>
    <row r="14" spans="1:2" ht="16.899999999999999" customHeight="1">
      <c r="A14" s="136" t="s">
        <v>13</v>
      </c>
      <c r="B14" s="138">
        <v>21966</v>
      </c>
    </row>
    <row r="15" spans="1:2" ht="16.899999999999999" customHeight="1">
      <c r="A15" s="136" t="s">
        <v>14</v>
      </c>
      <c r="B15" s="138">
        <v>0</v>
      </c>
    </row>
    <row r="16" spans="1:2" ht="16.899999999999999" customHeight="1">
      <c r="A16" s="136" t="s">
        <v>15</v>
      </c>
      <c r="B16" s="138">
        <v>0</v>
      </c>
    </row>
    <row r="17" spans="1:2" ht="16.899999999999999" customHeight="1">
      <c r="A17" s="136" t="s">
        <v>16</v>
      </c>
      <c r="B17" s="138">
        <v>0</v>
      </c>
    </row>
    <row r="18" spans="1:2" ht="16.899999999999999" customHeight="1">
      <c r="A18" s="136" t="s">
        <v>17</v>
      </c>
      <c r="B18" s="138">
        <v>0</v>
      </c>
    </row>
    <row r="19" spans="1:2" ht="16.899999999999999" customHeight="1">
      <c r="A19" s="136" t="s">
        <v>18</v>
      </c>
      <c r="B19" s="138">
        <v>35</v>
      </c>
    </row>
    <row r="20" spans="1:2" ht="16.899999999999999" customHeight="1">
      <c r="A20" s="136" t="s">
        <v>19</v>
      </c>
      <c r="B20" s="138">
        <v>9</v>
      </c>
    </row>
    <row r="21" spans="1:2" ht="16.899999999999999" customHeight="1">
      <c r="A21" s="134" t="s">
        <v>20</v>
      </c>
      <c r="B21" s="135">
        <v>29200</v>
      </c>
    </row>
    <row r="22" spans="1:2" ht="16.899999999999999" customHeight="1">
      <c r="A22" s="136" t="s">
        <v>21</v>
      </c>
      <c r="B22" s="138">
        <v>890</v>
      </c>
    </row>
    <row r="23" spans="1:2" ht="16.899999999999999" customHeight="1">
      <c r="A23" s="136" t="s">
        <v>22</v>
      </c>
      <c r="B23" s="138">
        <v>2906</v>
      </c>
    </row>
    <row r="24" spans="1:2" ht="16.899999999999999" customHeight="1">
      <c r="A24" s="136" t="s">
        <v>23</v>
      </c>
      <c r="B24" s="138">
        <v>2732</v>
      </c>
    </row>
    <row r="25" spans="1:2" ht="16.899999999999999" customHeight="1">
      <c r="A25" s="136" t="s">
        <v>24</v>
      </c>
      <c r="B25" s="138"/>
    </row>
    <row r="26" spans="1:2" ht="16.899999999999999" customHeight="1">
      <c r="A26" s="136" t="s">
        <v>25</v>
      </c>
      <c r="B26" s="138">
        <v>22668</v>
      </c>
    </row>
    <row r="27" spans="1:2" ht="16.899999999999999" customHeight="1">
      <c r="A27" s="136" t="s">
        <v>26</v>
      </c>
      <c r="B27" s="138">
        <v>4</v>
      </c>
    </row>
    <row r="28" spans="1:2" ht="16.899999999999999" customHeight="1">
      <c r="A28" s="136" t="s">
        <v>27</v>
      </c>
      <c r="B28" s="138"/>
    </row>
    <row r="29" spans="1:2" ht="16.899999999999999" customHeight="1">
      <c r="A29" s="136" t="s">
        <v>28</v>
      </c>
      <c r="B29" s="138"/>
    </row>
    <row r="30" spans="1:2" ht="16.899999999999999" customHeight="1">
      <c r="A30" s="139"/>
      <c r="B30" s="138"/>
    </row>
    <row r="31" spans="1:2" ht="16.899999999999999" customHeight="1">
      <c r="A31" s="134" t="s">
        <v>29</v>
      </c>
      <c r="B31" s="140">
        <f>SUM(B21,B5)</f>
        <v>93400</v>
      </c>
    </row>
    <row r="32" spans="1:2" ht="16.899999999999999" customHeight="1">
      <c r="A32" s="136" t="s">
        <v>30</v>
      </c>
      <c r="B32" s="141"/>
    </row>
    <row r="33" spans="1:2" ht="16.899999999999999" customHeight="1">
      <c r="A33" s="136" t="s">
        <v>31</v>
      </c>
      <c r="B33" s="142">
        <v>22916</v>
      </c>
    </row>
    <row r="34" spans="1:2" ht="16.899999999999999" customHeight="1">
      <c r="A34" s="136" t="s">
        <v>32</v>
      </c>
      <c r="B34" s="141"/>
    </row>
    <row r="35" spans="1:2" ht="16.899999999999999" customHeight="1">
      <c r="A35" s="136" t="s">
        <v>33</v>
      </c>
      <c r="B35" s="142">
        <v>2016</v>
      </c>
    </row>
    <row r="36" spans="1:2" ht="16.899999999999999" customHeight="1">
      <c r="A36" s="136" t="s">
        <v>34</v>
      </c>
      <c r="B36" s="142">
        <v>351</v>
      </c>
    </row>
    <row r="37" spans="1:2" ht="16.899999999999999" customHeight="1">
      <c r="A37" s="130" t="s">
        <v>35</v>
      </c>
      <c r="B37" s="141"/>
    </row>
    <row r="38" spans="1:2" ht="16.899999999999999" customHeight="1">
      <c r="A38" s="136" t="s">
        <v>36</v>
      </c>
      <c r="B38" s="141"/>
    </row>
    <row r="39" spans="1:2" ht="16.899999999999999" customHeight="1">
      <c r="A39" s="136" t="s">
        <v>37</v>
      </c>
      <c r="B39" s="141"/>
    </row>
    <row r="40" spans="1:2" ht="16.899999999999999" customHeight="1">
      <c r="A40" s="136" t="s">
        <v>38</v>
      </c>
      <c r="B40" s="142">
        <v>11317</v>
      </c>
    </row>
    <row r="41" spans="1:2" ht="16.899999999999999" customHeight="1">
      <c r="A41" s="139"/>
      <c r="B41" s="141"/>
    </row>
    <row r="42" spans="1:2" ht="16.899999999999999" customHeight="1">
      <c r="A42" s="134" t="s">
        <v>39</v>
      </c>
      <c r="B42" s="143">
        <f>SUM(B31:B40)</f>
        <v>130000</v>
      </c>
    </row>
  </sheetData>
  <mergeCells count="1">
    <mergeCell ref="A2:B2"/>
  </mergeCells>
  <phoneticPr fontId="26" type="noConversion"/>
  <printOptions horizontalCentered="1"/>
  <pageMargins left="0.39370078740157499" right="0.70866141732283505" top="0.55118110236220497" bottom="0.55118110236220497" header="0.31496062992126" footer="0.31496062992126"/>
  <pageSetup paperSize="9" scale="98" fitToWidth="0" fitToHeight="0" orientation="portrait"/>
  <headerFooter alignWithMargins="0"/>
</worksheet>
</file>

<file path=xl/worksheets/sheet20.xml><?xml version="1.0" encoding="utf-8"?>
<worksheet xmlns="http://schemas.openxmlformats.org/spreadsheetml/2006/main" xmlns:r="http://schemas.openxmlformats.org/officeDocument/2006/relationships">
  <dimension ref="A1:D32"/>
  <sheetViews>
    <sheetView workbookViewId="0">
      <selection activeCell="I5" sqref="I5"/>
    </sheetView>
  </sheetViews>
  <sheetFormatPr defaultColWidth="9" defaultRowHeight="13.5"/>
  <cols>
    <col min="1" max="1" width="47.125" customWidth="1"/>
    <col min="2" max="2" width="11" style="1" customWidth="1"/>
    <col min="3" max="4" width="11.625" style="1" customWidth="1"/>
  </cols>
  <sheetData>
    <row r="1" spans="1:4" ht="21.75" customHeight="1">
      <c r="A1" s="1" t="s">
        <v>700</v>
      </c>
    </row>
    <row r="2" spans="1:4" ht="30" customHeight="1">
      <c r="A2" s="224" t="s">
        <v>816</v>
      </c>
      <c r="B2" s="224"/>
      <c r="C2" s="224"/>
      <c r="D2" s="224"/>
    </row>
    <row r="3" spans="1:4" ht="22.5" customHeight="1">
      <c r="A3" s="14"/>
      <c r="B3" s="15"/>
      <c r="C3" s="15"/>
      <c r="D3" s="16" t="s">
        <v>1</v>
      </c>
    </row>
    <row r="4" spans="1:4" ht="40.5">
      <c r="A4" s="5" t="s">
        <v>2</v>
      </c>
      <c r="B4" s="5" t="s">
        <v>701</v>
      </c>
      <c r="C4" s="17" t="s">
        <v>699</v>
      </c>
      <c r="D4" s="18" t="s">
        <v>702</v>
      </c>
    </row>
    <row r="5" spans="1:4" ht="20.25" customHeight="1">
      <c r="A5" s="6" t="s">
        <v>625</v>
      </c>
      <c r="B5" s="19"/>
      <c r="C5" s="20"/>
      <c r="D5" s="20"/>
    </row>
    <row r="6" spans="1:4" ht="20.25" customHeight="1">
      <c r="A6" s="8" t="s">
        <v>626</v>
      </c>
      <c r="B6" s="19"/>
      <c r="C6" s="20"/>
      <c r="D6" s="20"/>
    </row>
    <row r="7" spans="1:4" ht="20.25" customHeight="1">
      <c r="A7" s="21" t="s">
        <v>627</v>
      </c>
      <c r="B7" s="19"/>
      <c r="C7" s="20"/>
      <c r="D7" s="20"/>
    </row>
    <row r="8" spans="1:4" ht="20.25" customHeight="1">
      <c r="A8" s="6" t="s">
        <v>628</v>
      </c>
      <c r="B8" s="22">
        <f>SUM(B9,B17,B23,B27)</f>
        <v>409</v>
      </c>
      <c r="C8" s="22">
        <f>SUM(C9,C17,C23,C27)</f>
        <v>412</v>
      </c>
      <c r="D8" s="22">
        <f>SUM(B8:C8)</f>
        <v>821</v>
      </c>
    </row>
    <row r="9" spans="1:4" ht="20.25" customHeight="1">
      <c r="A9" s="8" t="s">
        <v>629</v>
      </c>
      <c r="B9" s="19">
        <v>409</v>
      </c>
      <c r="C9" s="20">
        <v>412</v>
      </c>
      <c r="D9" s="20">
        <v>821</v>
      </c>
    </row>
    <row r="10" spans="1:4" ht="20.25" customHeight="1">
      <c r="A10" s="21" t="s">
        <v>630</v>
      </c>
      <c r="B10" s="19"/>
      <c r="C10" s="20"/>
      <c r="D10" s="20"/>
    </row>
    <row r="11" spans="1:4" ht="20.25" customHeight="1">
      <c r="A11" s="21" t="s">
        <v>631</v>
      </c>
      <c r="B11" s="19"/>
      <c r="C11" s="20"/>
      <c r="D11" s="20"/>
    </row>
    <row r="12" spans="1:4" ht="20.25" customHeight="1">
      <c r="A12" s="21" t="s">
        <v>632</v>
      </c>
      <c r="B12" s="19"/>
      <c r="C12" s="20"/>
      <c r="D12" s="20"/>
    </row>
    <row r="13" spans="1:4" ht="20.25" customHeight="1">
      <c r="A13" s="21" t="s">
        <v>633</v>
      </c>
      <c r="B13" s="19"/>
      <c r="C13" s="20"/>
      <c r="D13" s="20"/>
    </row>
    <row r="14" spans="1:4" ht="20.25" customHeight="1">
      <c r="A14" s="21" t="s">
        <v>634</v>
      </c>
      <c r="B14" s="19">
        <v>409</v>
      </c>
      <c r="C14" s="20">
        <v>412</v>
      </c>
      <c r="D14" s="20">
        <v>821</v>
      </c>
    </row>
    <row r="15" spans="1:4" ht="20.25" customHeight="1">
      <c r="A15" s="21" t="s">
        <v>635</v>
      </c>
      <c r="B15" s="19"/>
      <c r="C15" s="20"/>
      <c r="D15" s="20"/>
    </row>
    <row r="16" spans="1:4" ht="20.25" customHeight="1">
      <c r="A16" s="23" t="s">
        <v>636</v>
      </c>
      <c r="B16" s="19"/>
      <c r="C16" s="20"/>
      <c r="D16" s="19"/>
    </row>
    <row r="17" spans="1:4" ht="20.25" customHeight="1">
      <c r="A17" s="8" t="s">
        <v>637</v>
      </c>
      <c r="B17" s="19"/>
      <c r="C17" s="20"/>
      <c r="D17" s="19"/>
    </row>
    <row r="18" spans="1:4" ht="20.25" customHeight="1">
      <c r="A18" s="8" t="s">
        <v>638</v>
      </c>
      <c r="B18" s="19"/>
      <c r="C18" s="20"/>
      <c r="D18" s="19"/>
    </row>
    <row r="19" spans="1:4" ht="20.25" customHeight="1">
      <c r="A19" s="24" t="s">
        <v>639</v>
      </c>
      <c r="B19" s="19"/>
      <c r="C19" s="20"/>
      <c r="D19" s="19"/>
    </row>
    <row r="20" spans="1:4" ht="20.25" customHeight="1">
      <c r="A20" s="8" t="s">
        <v>640</v>
      </c>
      <c r="B20" s="19"/>
      <c r="C20" s="20"/>
      <c r="D20" s="19"/>
    </row>
    <row r="21" spans="1:4" ht="20.25" customHeight="1">
      <c r="A21" s="21" t="s">
        <v>641</v>
      </c>
      <c r="B21" s="19"/>
      <c r="C21" s="20"/>
      <c r="D21" s="19"/>
    </row>
    <row r="22" spans="1:4" ht="20.25" customHeight="1">
      <c r="A22" s="8" t="s">
        <v>642</v>
      </c>
      <c r="B22" s="19"/>
      <c r="C22" s="20"/>
      <c r="D22" s="19"/>
    </row>
    <row r="23" spans="1:4" ht="20.25" customHeight="1">
      <c r="A23" s="8" t="s">
        <v>643</v>
      </c>
      <c r="B23" s="19"/>
      <c r="C23" s="20"/>
      <c r="D23" s="19"/>
    </row>
    <row r="24" spans="1:4" ht="20.25" customHeight="1">
      <c r="A24" s="8" t="s">
        <v>644</v>
      </c>
      <c r="B24" s="19"/>
      <c r="C24" s="20"/>
      <c r="D24" s="19"/>
    </row>
    <row r="25" spans="1:4" ht="20.25" customHeight="1">
      <c r="A25" s="8"/>
      <c r="B25" s="19"/>
      <c r="C25" s="20"/>
      <c r="D25" s="19"/>
    </row>
    <row r="26" spans="1:4" ht="20.25" customHeight="1">
      <c r="A26" s="23" t="s">
        <v>636</v>
      </c>
      <c r="B26" s="19"/>
      <c r="C26" s="20"/>
      <c r="D26" s="19"/>
    </row>
    <row r="27" spans="1:4" ht="20.25" customHeight="1">
      <c r="A27" s="21" t="s">
        <v>645</v>
      </c>
      <c r="B27" s="19"/>
      <c r="C27" s="20"/>
      <c r="D27" s="19"/>
    </row>
    <row r="28" spans="1:4" ht="20.25" customHeight="1">
      <c r="A28" s="21" t="s">
        <v>646</v>
      </c>
      <c r="B28" s="19"/>
      <c r="C28" s="20"/>
      <c r="D28" s="19"/>
    </row>
    <row r="29" spans="1:4" ht="20.25" customHeight="1">
      <c r="A29" s="8"/>
      <c r="B29" s="19"/>
      <c r="C29" s="20"/>
      <c r="D29" s="19"/>
    </row>
    <row r="30" spans="1:4" ht="20.25" customHeight="1">
      <c r="A30" s="20"/>
      <c r="B30" s="19"/>
      <c r="C30" s="20"/>
      <c r="D30" s="19"/>
    </row>
    <row r="31" spans="1:4" ht="20.25" customHeight="1">
      <c r="A31" s="24"/>
      <c r="B31" s="19"/>
      <c r="C31" s="20"/>
      <c r="D31" s="19"/>
    </row>
    <row r="32" spans="1:4" ht="20.25" customHeight="1">
      <c r="A32" s="25" t="s">
        <v>327</v>
      </c>
      <c r="B32" s="22">
        <f>SUM(B5,B8)</f>
        <v>409</v>
      </c>
      <c r="C32" s="22">
        <f>SUM(C5,C8)</f>
        <v>412</v>
      </c>
      <c r="D32" s="22">
        <f>SUM(D5,D8)</f>
        <v>821</v>
      </c>
    </row>
  </sheetData>
  <mergeCells count="1">
    <mergeCell ref="A2:D2"/>
  </mergeCells>
  <phoneticPr fontId="26" type="noConversion"/>
  <pageMargins left="0.75" right="0.75" top="1" bottom="1" header="0.5" footer="0.5"/>
  <pageSetup paperSize="9" orientation="portrait"/>
  <headerFooter scaleWithDoc="0" alignWithMargins="0"/>
</worksheet>
</file>

<file path=xl/worksheets/sheet21.xml><?xml version="1.0" encoding="utf-8"?>
<worksheet xmlns="http://schemas.openxmlformats.org/spreadsheetml/2006/main" xmlns:r="http://schemas.openxmlformats.org/officeDocument/2006/relationships">
  <dimension ref="A1:B12"/>
  <sheetViews>
    <sheetView workbookViewId="0">
      <selection activeCell="F15" sqref="F15"/>
    </sheetView>
  </sheetViews>
  <sheetFormatPr defaultColWidth="9" defaultRowHeight="13.5"/>
  <cols>
    <col min="1" max="1" width="53.75" style="1" customWidth="1"/>
    <col min="2" max="2" width="31.25" style="1" customWidth="1"/>
    <col min="3" max="16384" width="9" style="1"/>
  </cols>
  <sheetData>
    <row r="1" spans="1:2" ht="18.75" customHeight="1">
      <c r="A1" s="1" t="s">
        <v>703</v>
      </c>
    </row>
    <row r="2" spans="1:2" ht="30.75" customHeight="1">
      <c r="A2" s="221" t="s">
        <v>815</v>
      </c>
      <c r="B2" s="221"/>
    </row>
    <row r="3" spans="1:2" ht="21" customHeight="1">
      <c r="A3" s="2"/>
      <c r="B3" s="3" t="s">
        <v>1</v>
      </c>
    </row>
    <row r="4" spans="1:2" ht="38.25" customHeight="1">
      <c r="A4" s="4" t="s">
        <v>585</v>
      </c>
      <c r="B4" s="5" t="s">
        <v>41</v>
      </c>
    </row>
    <row r="5" spans="1:2" ht="20.25" customHeight="1">
      <c r="A5" s="6" t="s">
        <v>704</v>
      </c>
      <c r="B5" s="7">
        <v>412</v>
      </c>
    </row>
    <row r="6" spans="1:2" ht="20.25" customHeight="1">
      <c r="A6" s="8" t="s">
        <v>629</v>
      </c>
      <c r="B6" s="9">
        <v>412</v>
      </c>
    </row>
    <row r="7" spans="1:2" ht="20.25" customHeight="1">
      <c r="A7" s="10" t="s">
        <v>705</v>
      </c>
      <c r="B7" s="9">
        <v>412</v>
      </c>
    </row>
    <row r="8" spans="1:2" ht="20.25" customHeight="1">
      <c r="A8" s="11"/>
      <c r="B8" s="7"/>
    </row>
    <row r="9" spans="1:2" ht="20.25" customHeight="1">
      <c r="A9" s="11"/>
      <c r="B9" s="7"/>
    </row>
    <row r="10" spans="1:2" ht="20.25" customHeight="1">
      <c r="A10" s="10"/>
      <c r="B10" s="9"/>
    </row>
    <row r="11" spans="1:2" ht="20.25" customHeight="1">
      <c r="A11" s="12"/>
      <c r="B11" s="13"/>
    </row>
    <row r="12" spans="1:2" ht="20.25" customHeight="1">
      <c r="A12" s="4" t="s">
        <v>592</v>
      </c>
      <c r="B12" s="7">
        <v>412</v>
      </c>
    </row>
  </sheetData>
  <mergeCells count="1">
    <mergeCell ref="A2:B2"/>
  </mergeCells>
  <phoneticPr fontId="26" type="noConversion"/>
  <pageMargins left="0.75" right="0.75" top="1" bottom="1" header="0.5" footer="0.5"/>
  <pageSetup paperSize="9" orientation="portrait" r:id="rId1"/>
  <headerFooter scaleWithDoc="0" alignWithMargins="0"/>
</worksheet>
</file>

<file path=xl/worksheets/sheet3.xml><?xml version="1.0" encoding="utf-8"?>
<worksheet xmlns="http://schemas.openxmlformats.org/spreadsheetml/2006/main" xmlns:r="http://schemas.openxmlformats.org/officeDocument/2006/relationships">
  <dimension ref="A1:D48"/>
  <sheetViews>
    <sheetView showZeros="0" zoomScale="93" zoomScaleNormal="93" workbookViewId="0">
      <pane xSplit="1" ySplit="4" topLeftCell="B5" activePane="bottomRight" state="frozen"/>
      <selection pane="topRight"/>
      <selection pane="bottomLeft"/>
      <selection pane="bottomRight" activeCell="G14" sqref="G14"/>
    </sheetView>
  </sheetViews>
  <sheetFormatPr defaultColWidth="9" defaultRowHeight="13.5" customHeight="1"/>
  <cols>
    <col min="1" max="1" width="88.125" style="82" customWidth="1"/>
    <col min="2" max="2" width="14.75" style="118" customWidth="1"/>
    <col min="3" max="16384" width="9" style="82"/>
  </cols>
  <sheetData>
    <row r="1" spans="1:4" ht="13.5" customHeight="1">
      <c r="A1" s="82" t="s">
        <v>40</v>
      </c>
    </row>
    <row r="2" spans="1:4" ht="49.5" customHeight="1">
      <c r="A2" s="216" t="s">
        <v>812</v>
      </c>
      <c r="B2" s="216"/>
    </row>
    <row r="3" spans="1:4" ht="15.75" customHeight="1">
      <c r="B3" s="83" t="s">
        <v>1</v>
      </c>
    </row>
    <row r="4" spans="1:4" ht="40.5" customHeight="1">
      <c r="A4" s="5" t="s">
        <v>2</v>
      </c>
      <c r="B4" s="5" t="s">
        <v>41</v>
      </c>
    </row>
    <row r="5" spans="1:4" ht="24.75" customHeight="1">
      <c r="A5" s="119" t="s">
        <v>42</v>
      </c>
      <c r="B5" s="49">
        <f>SUM(B6:B27)</f>
        <v>130000</v>
      </c>
    </row>
    <row r="6" spans="1:4" ht="17.25" customHeight="1">
      <c r="A6" s="120" t="s">
        <v>43</v>
      </c>
      <c r="B6" s="121">
        <v>12518</v>
      </c>
      <c r="D6" s="122"/>
    </row>
    <row r="7" spans="1:4" ht="17.25" customHeight="1">
      <c r="A7" s="120" t="s">
        <v>44</v>
      </c>
      <c r="B7" s="123"/>
      <c r="D7" s="122"/>
    </row>
    <row r="8" spans="1:4" ht="17.25" customHeight="1">
      <c r="A8" s="120" t="s">
        <v>45</v>
      </c>
      <c r="B8" s="121">
        <v>1073</v>
      </c>
      <c r="D8" s="122"/>
    </row>
    <row r="9" spans="1:4" ht="17.25" customHeight="1">
      <c r="A9" s="120" t="s">
        <v>46</v>
      </c>
      <c r="B9" s="121">
        <v>33928</v>
      </c>
      <c r="D9" s="122"/>
    </row>
    <row r="10" spans="1:4" ht="17.25" customHeight="1">
      <c r="A10" s="120" t="s">
        <v>47</v>
      </c>
      <c r="B10" s="121">
        <v>6802</v>
      </c>
      <c r="D10" s="122"/>
    </row>
    <row r="11" spans="1:4" ht="17.25" customHeight="1">
      <c r="A11" s="120" t="s">
        <v>48</v>
      </c>
      <c r="B11" s="121">
        <v>268</v>
      </c>
      <c r="D11" s="122"/>
    </row>
    <row r="12" spans="1:4" ht="17.25" customHeight="1">
      <c r="A12" s="120" t="s">
        <v>49</v>
      </c>
      <c r="B12" s="121">
        <v>18576</v>
      </c>
      <c r="D12" s="122"/>
    </row>
    <row r="13" spans="1:4" ht="17.25" customHeight="1">
      <c r="A13" s="120" t="s">
        <v>50</v>
      </c>
      <c r="B13" s="121">
        <v>7811</v>
      </c>
      <c r="D13" s="122"/>
    </row>
    <row r="14" spans="1:4" ht="17.25" customHeight="1">
      <c r="A14" s="120" t="s">
        <v>51</v>
      </c>
      <c r="B14" s="121">
        <v>1030</v>
      </c>
      <c r="D14" s="122"/>
    </row>
    <row r="15" spans="1:4" ht="17.25" customHeight="1">
      <c r="A15" s="120" t="s">
        <v>52</v>
      </c>
      <c r="B15" s="121">
        <v>28323</v>
      </c>
      <c r="D15" s="122"/>
    </row>
    <row r="16" spans="1:4" ht="17.25" customHeight="1">
      <c r="A16" s="120" t="s">
        <v>53</v>
      </c>
      <c r="B16" s="121">
        <v>7469</v>
      </c>
      <c r="D16" s="122"/>
    </row>
    <row r="17" spans="1:4" ht="17.25" customHeight="1">
      <c r="A17" s="120" t="s">
        <v>54</v>
      </c>
      <c r="B17" s="121">
        <v>100</v>
      </c>
      <c r="D17" s="122"/>
    </row>
    <row r="18" spans="1:4" ht="17.25" customHeight="1">
      <c r="A18" s="120" t="s">
        <v>55</v>
      </c>
      <c r="B18" s="123"/>
      <c r="D18" s="122"/>
    </row>
    <row r="19" spans="1:4" ht="17.25" customHeight="1">
      <c r="A19" s="120" t="s">
        <v>56</v>
      </c>
      <c r="B19" s="124">
        <v>959</v>
      </c>
      <c r="D19" s="122"/>
    </row>
    <row r="20" spans="1:4" ht="17.25" customHeight="1">
      <c r="A20" s="120" t="s">
        <v>57</v>
      </c>
      <c r="B20" s="123"/>
      <c r="D20" s="122"/>
    </row>
    <row r="21" spans="1:4" ht="17.25" customHeight="1">
      <c r="A21" s="120" t="s">
        <v>58</v>
      </c>
      <c r="B21" s="123"/>
      <c r="D21" s="122"/>
    </row>
    <row r="22" spans="1:4" ht="17.25" customHeight="1">
      <c r="A22" s="120" t="s">
        <v>59</v>
      </c>
      <c r="B22" s="121">
        <v>5926</v>
      </c>
    </row>
    <row r="23" spans="1:4" ht="17.25" customHeight="1">
      <c r="A23" s="120" t="s">
        <v>60</v>
      </c>
      <c r="B23" s="123"/>
    </row>
    <row r="24" spans="1:4" ht="17.25" customHeight="1">
      <c r="A24" s="120" t="s">
        <v>61</v>
      </c>
      <c r="B24" s="121">
        <v>1177</v>
      </c>
    </row>
    <row r="25" spans="1:4" ht="17.25" customHeight="1">
      <c r="A25" s="120" t="s">
        <v>62</v>
      </c>
      <c r="B25" s="121">
        <v>1350</v>
      </c>
    </row>
    <row r="26" spans="1:4" ht="17.25" customHeight="1">
      <c r="A26" s="120" t="s">
        <v>63</v>
      </c>
      <c r="B26" s="121">
        <v>150</v>
      </c>
    </row>
    <row r="27" spans="1:4" ht="17.25" customHeight="1">
      <c r="A27" s="125" t="s">
        <v>64</v>
      </c>
      <c r="B27" s="81">
        <v>2540</v>
      </c>
    </row>
    <row r="28" spans="1:4" ht="17.25" customHeight="1">
      <c r="A28" s="102"/>
      <c r="B28" s="126"/>
    </row>
    <row r="29" spans="1:4" ht="17.25" customHeight="1">
      <c r="A29" s="102" t="s">
        <v>65</v>
      </c>
      <c r="B29" s="127">
        <f>SUM(B30:B32)</f>
        <v>0</v>
      </c>
      <c r="C29" s="128"/>
    </row>
    <row r="30" spans="1:4" ht="17.25" customHeight="1">
      <c r="A30" s="125" t="s">
        <v>66</v>
      </c>
      <c r="B30" s="126"/>
    </row>
    <row r="31" spans="1:4" ht="17.25" customHeight="1">
      <c r="A31" s="125" t="s">
        <v>67</v>
      </c>
      <c r="B31" s="126"/>
    </row>
    <row r="32" spans="1:4" ht="17.25" customHeight="1">
      <c r="A32" s="125" t="s">
        <v>68</v>
      </c>
      <c r="B32" s="126"/>
    </row>
    <row r="33" spans="1:2" ht="17.25" customHeight="1">
      <c r="A33" s="129"/>
      <c r="B33" s="126"/>
    </row>
    <row r="34" spans="1:2" ht="17.25" customHeight="1">
      <c r="A34" s="125"/>
      <c r="B34" s="126"/>
    </row>
    <row r="35" spans="1:2" ht="17.25" customHeight="1">
      <c r="A35" s="116"/>
      <c r="B35" s="126"/>
    </row>
    <row r="36" spans="1:2" ht="17.25" customHeight="1">
      <c r="A36" s="84"/>
      <c r="B36" s="126"/>
    </row>
    <row r="37" spans="1:2" ht="17.25" customHeight="1">
      <c r="A37" s="87"/>
      <c r="B37" s="127"/>
    </row>
    <row r="38" spans="1:2" ht="17.25" customHeight="1">
      <c r="A38" s="80" t="s">
        <v>69</v>
      </c>
      <c r="B38" s="126"/>
    </row>
    <row r="39" spans="1:2" ht="17.25" customHeight="1">
      <c r="A39" s="130" t="s">
        <v>70</v>
      </c>
      <c r="B39" s="126"/>
    </row>
    <row r="40" spans="1:2" ht="17.25" customHeight="1">
      <c r="A40" s="80" t="s">
        <v>71</v>
      </c>
      <c r="B40" s="126"/>
    </row>
    <row r="41" spans="1:2" ht="17.25" customHeight="1">
      <c r="A41" s="131" t="s">
        <v>72</v>
      </c>
      <c r="B41" s="126"/>
    </row>
    <row r="42" spans="1:2" ht="17.25" customHeight="1">
      <c r="A42" s="130" t="s">
        <v>73</v>
      </c>
      <c r="B42" s="126"/>
    </row>
    <row r="43" spans="1:2" ht="17.25" customHeight="1">
      <c r="A43" s="130" t="s">
        <v>74</v>
      </c>
      <c r="B43" s="126"/>
    </row>
    <row r="44" spans="1:2" ht="17.25" customHeight="1">
      <c r="A44" s="130" t="s">
        <v>75</v>
      </c>
      <c r="B44" s="126"/>
    </row>
    <row r="45" spans="1:2" ht="17.25" customHeight="1">
      <c r="A45" s="129"/>
      <c r="B45" s="126"/>
    </row>
    <row r="46" spans="1:2" ht="17.25" customHeight="1">
      <c r="A46" s="80"/>
      <c r="B46" s="126"/>
    </row>
    <row r="47" spans="1:2" ht="17.25" customHeight="1">
      <c r="A47" s="85"/>
      <c r="B47" s="126"/>
    </row>
    <row r="48" spans="1:2" ht="17.25" customHeight="1">
      <c r="A48" s="132" t="s">
        <v>76</v>
      </c>
      <c r="B48" s="133">
        <f>SUM(B5,B29,B38:B40,B41:B44)</f>
        <v>130000</v>
      </c>
    </row>
  </sheetData>
  <sheetProtection formatCells="0" formatColumns="0" formatRows="0"/>
  <mergeCells count="1">
    <mergeCell ref="A2:B2"/>
  </mergeCells>
  <phoneticPr fontId="26" type="noConversion"/>
  <printOptions horizontalCentered="1"/>
  <pageMargins left="0.33" right="0.52" top="0.74803149606299202" bottom="0.74803149606299202" header="0.31496062992126" footer="0.31496062992126"/>
  <pageSetup paperSize="9" orientation="portrait" verticalDpi="1200" r:id="rId1"/>
  <headerFooter alignWithMargins="0"/>
</worksheet>
</file>

<file path=xl/worksheets/sheet4.xml><?xml version="1.0" encoding="utf-8"?>
<worksheet xmlns="http://schemas.openxmlformats.org/spreadsheetml/2006/main" xmlns:r="http://schemas.openxmlformats.org/officeDocument/2006/relationships">
  <dimension ref="A1:C435"/>
  <sheetViews>
    <sheetView topLeftCell="A40" workbookViewId="0">
      <selection activeCell="F9" sqref="F9"/>
    </sheetView>
  </sheetViews>
  <sheetFormatPr defaultRowHeight="13.5"/>
  <cols>
    <col min="1" max="1" width="54.375" style="144" customWidth="1"/>
    <col min="2" max="2" width="17.5" style="145" customWidth="1"/>
    <col min="3" max="3" width="19.875" style="146" customWidth="1"/>
    <col min="4" max="16384" width="9" style="144"/>
  </cols>
  <sheetData>
    <row r="1" spans="1:3">
      <c r="A1" s="144" t="s">
        <v>77</v>
      </c>
    </row>
    <row r="2" spans="1:3" ht="33.75" customHeight="1">
      <c r="A2" s="217" t="s">
        <v>811</v>
      </c>
      <c r="B2" s="218"/>
      <c r="C2" s="219"/>
    </row>
    <row r="3" spans="1:3" ht="24" customHeight="1">
      <c r="C3" s="146" t="s">
        <v>1</v>
      </c>
    </row>
    <row r="4" spans="1:3">
      <c r="A4" s="147" t="s">
        <v>2</v>
      </c>
      <c r="B4" s="148" t="s">
        <v>706</v>
      </c>
      <c r="C4" s="149" t="s">
        <v>707</v>
      </c>
    </row>
    <row r="5" spans="1:3" s="153" customFormat="1" ht="14.25">
      <c r="A5" s="150" t="s">
        <v>708</v>
      </c>
      <c r="B5" s="151">
        <f>SUM(B6,B14,B18,B23,B29,B36,B41,B44,B50,B54,B59,B62,B66,B71,B77,B81,B86,B90,B95,B96,B108,B111,B116)</f>
        <v>12518</v>
      </c>
      <c r="C5" s="152">
        <v>12518</v>
      </c>
    </row>
    <row r="6" spans="1:3" s="153" customFormat="1" ht="14.25">
      <c r="A6" s="150" t="s">
        <v>78</v>
      </c>
      <c r="B6" s="154">
        <f>SUM(B7:B13)</f>
        <v>1225</v>
      </c>
      <c r="C6" s="155">
        <f t="shared" ref="C6:C33" si="0">SUM(B6:B6)</f>
        <v>1225</v>
      </c>
    </row>
    <row r="7" spans="1:3" s="159" customFormat="1" ht="14.25">
      <c r="A7" s="156" t="s">
        <v>79</v>
      </c>
      <c r="B7" s="157">
        <v>1023</v>
      </c>
      <c r="C7" s="158">
        <f t="shared" si="0"/>
        <v>1023</v>
      </c>
    </row>
    <row r="8" spans="1:3" s="159" customFormat="1" ht="14.25">
      <c r="A8" s="156" t="s">
        <v>80</v>
      </c>
      <c r="B8" s="157">
        <v>198</v>
      </c>
      <c r="C8" s="158">
        <f t="shared" si="0"/>
        <v>198</v>
      </c>
    </row>
    <row r="9" spans="1:3" s="159" customFormat="1" ht="14.25">
      <c r="A9" s="156" t="s">
        <v>81</v>
      </c>
      <c r="B9" s="160"/>
      <c r="C9" s="158">
        <f t="shared" si="0"/>
        <v>0</v>
      </c>
    </row>
    <row r="10" spans="1:3" s="159" customFormat="1" ht="14.25">
      <c r="A10" s="156" t="s">
        <v>82</v>
      </c>
      <c r="B10" s="160"/>
      <c r="C10" s="158">
        <f t="shared" si="0"/>
        <v>0</v>
      </c>
    </row>
    <row r="11" spans="1:3" s="159" customFormat="1" ht="14.25">
      <c r="A11" s="156" t="s">
        <v>83</v>
      </c>
      <c r="B11" s="157">
        <v>4</v>
      </c>
      <c r="C11" s="158">
        <f t="shared" si="0"/>
        <v>4</v>
      </c>
    </row>
    <row r="12" spans="1:3" s="159" customFormat="1" ht="14.25">
      <c r="A12" s="156" t="s">
        <v>84</v>
      </c>
      <c r="B12" s="160"/>
      <c r="C12" s="158">
        <f t="shared" si="0"/>
        <v>0</v>
      </c>
    </row>
    <row r="13" spans="1:3" s="159" customFormat="1" ht="14.25">
      <c r="A13" s="156" t="s">
        <v>85</v>
      </c>
      <c r="B13" s="160"/>
      <c r="C13" s="158">
        <f t="shared" si="0"/>
        <v>0</v>
      </c>
    </row>
    <row r="14" spans="1:3" s="153" customFormat="1" ht="14.25">
      <c r="A14" s="150" t="s">
        <v>86</v>
      </c>
      <c r="B14" s="154">
        <f>SUM(B15:B17)</f>
        <v>384</v>
      </c>
      <c r="C14" s="155">
        <f t="shared" si="0"/>
        <v>384</v>
      </c>
    </row>
    <row r="15" spans="1:3" s="153" customFormat="1" ht="14.25">
      <c r="A15" s="156" t="s">
        <v>79</v>
      </c>
      <c r="B15" s="157">
        <v>273</v>
      </c>
      <c r="C15" s="158">
        <f t="shared" si="0"/>
        <v>273</v>
      </c>
    </row>
    <row r="16" spans="1:3" s="159" customFormat="1" ht="14.25">
      <c r="A16" s="156" t="s">
        <v>80</v>
      </c>
      <c r="B16" s="157">
        <v>68</v>
      </c>
      <c r="C16" s="158">
        <f t="shared" si="0"/>
        <v>68</v>
      </c>
    </row>
    <row r="17" spans="1:3" s="159" customFormat="1" ht="14.25">
      <c r="A17" s="156" t="s">
        <v>84</v>
      </c>
      <c r="B17" s="157">
        <v>43</v>
      </c>
      <c r="C17" s="158">
        <f t="shared" si="0"/>
        <v>43</v>
      </c>
    </row>
    <row r="18" spans="1:3" s="153" customFormat="1" ht="14.25">
      <c r="A18" s="150" t="s">
        <v>87</v>
      </c>
      <c r="B18" s="151">
        <f>SUM(B19:B22)</f>
        <v>1962</v>
      </c>
      <c r="C18" s="155">
        <f t="shared" si="0"/>
        <v>1962</v>
      </c>
    </row>
    <row r="19" spans="1:3" s="153" customFormat="1" ht="14.25">
      <c r="A19" s="156" t="s">
        <v>79</v>
      </c>
      <c r="B19" s="157">
        <v>891</v>
      </c>
      <c r="C19" s="158">
        <f t="shared" si="0"/>
        <v>891</v>
      </c>
    </row>
    <row r="20" spans="1:3" s="159" customFormat="1" ht="14.25">
      <c r="A20" s="156" t="s">
        <v>80</v>
      </c>
      <c r="B20" s="157">
        <v>835</v>
      </c>
      <c r="C20" s="158">
        <f t="shared" si="0"/>
        <v>835</v>
      </c>
    </row>
    <row r="21" spans="1:3" s="159" customFormat="1" ht="14.25">
      <c r="A21" s="156" t="s">
        <v>84</v>
      </c>
      <c r="B21" s="157">
        <v>236</v>
      </c>
      <c r="C21" s="158">
        <f t="shared" si="0"/>
        <v>236</v>
      </c>
    </row>
    <row r="22" spans="1:3" s="159" customFormat="1" ht="14.25">
      <c r="A22" s="156" t="s">
        <v>88</v>
      </c>
      <c r="B22" s="160"/>
      <c r="C22" s="158">
        <f t="shared" si="0"/>
        <v>0</v>
      </c>
    </row>
    <row r="23" spans="1:3" s="153" customFormat="1" ht="14.25">
      <c r="A23" s="150" t="s">
        <v>89</v>
      </c>
      <c r="B23" s="151">
        <f>SUM(B24:B28)</f>
        <v>672</v>
      </c>
      <c r="C23" s="155">
        <f t="shared" si="0"/>
        <v>672</v>
      </c>
    </row>
    <row r="24" spans="1:3" s="153" customFormat="1" ht="14.25">
      <c r="A24" s="156" t="s">
        <v>79</v>
      </c>
      <c r="B24" s="157">
        <v>542</v>
      </c>
      <c r="C24" s="158">
        <f t="shared" si="0"/>
        <v>542</v>
      </c>
    </row>
    <row r="25" spans="1:3" s="159" customFormat="1" ht="14.25">
      <c r="A25" s="156" t="s">
        <v>80</v>
      </c>
      <c r="B25" s="157">
        <v>40</v>
      </c>
      <c r="C25" s="158">
        <f t="shared" si="0"/>
        <v>40</v>
      </c>
    </row>
    <row r="26" spans="1:3" s="159" customFormat="1" ht="14.25">
      <c r="A26" s="156" t="s">
        <v>90</v>
      </c>
      <c r="B26" s="160"/>
      <c r="C26" s="158">
        <f t="shared" si="0"/>
        <v>0</v>
      </c>
    </row>
    <row r="27" spans="1:3" s="159" customFormat="1" ht="14.25">
      <c r="A27" s="156" t="s">
        <v>84</v>
      </c>
      <c r="B27" s="160"/>
      <c r="C27" s="158">
        <f t="shared" si="0"/>
        <v>0</v>
      </c>
    </row>
    <row r="28" spans="1:3" s="159" customFormat="1" ht="15">
      <c r="A28" s="156" t="s">
        <v>91</v>
      </c>
      <c r="B28" s="161">
        <v>90</v>
      </c>
      <c r="C28" s="158">
        <f t="shared" si="0"/>
        <v>90</v>
      </c>
    </row>
    <row r="29" spans="1:3" s="153" customFormat="1" ht="14.25">
      <c r="A29" s="150" t="s">
        <v>92</v>
      </c>
      <c r="B29" s="154">
        <f>SUM(B30:B35)</f>
        <v>302</v>
      </c>
      <c r="C29" s="155">
        <f t="shared" si="0"/>
        <v>302</v>
      </c>
    </row>
    <row r="30" spans="1:3" s="153" customFormat="1" ht="14.25">
      <c r="A30" s="156" t="s">
        <v>79</v>
      </c>
      <c r="B30" s="157">
        <v>77</v>
      </c>
      <c r="C30" s="158">
        <f t="shared" si="0"/>
        <v>77</v>
      </c>
    </row>
    <row r="31" spans="1:3" s="159" customFormat="1" ht="14.25">
      <c r="A31" s="156" t="s">
        <v>93</v>
      </c>
      <c r="B31" s="157">
        <v>20</v>
      </c>
      <c r="C31" s="158">
        <f t="shared" si="0"/>
        <v>20</v>
      </c>
    </row>
    <row r="32" spans="1:3" s="159" customFormat="1" ht="14.25">
      <c r="A32" s="156" t="s">
        <v>94</v>
      </c>
      <c r="B32" s="157">
        <v>20</v>
      </c>
      <c r="C32" s="158">
        <f t="shared" si="0"/>
        <v>20</v>
      </c>
    </row>
    <row r="33" spans="1:3" s="159" customFormat="1" ht="14.25">
      <c r="A33" s="162" t="s">
        <v>95</v>
      </c>
      <c r="B33" s="157">
        <v>10</v>
      </c>
      <c r="C33" s="158">
        <f t="shared" si="0"/>
        <v>10</v>
      </c>
    </row>
    <row r="34" spans="1:3" s="159" customFormat="1" ht="14.25">
      <c r="A34" s="162" t="s">
        <v>96</v>
      </c>
      <c r="B34" s="157">
        <v>60</v>
      </c>
      <c r="C34" s="158">
        <v>60</v>
      </c>
    </row>
    <row r="35" spans="1:3" s="159" customFormat="1" ht="14.25">
      <c r="A35" s="156" t="s">
        <v>84</v>
      </c>
      <c r="B35" s="157">
        <v>115</v>
      </c>
      <c r="C35" s="158">
        <f t="shared" ref="C35:C63" si="1">SUM(B35:B35)</f>
        <v>115</v>
      </c>
    </row>
    <row r="36" spans="1:3" s="153" customFormat="1" ht="14.25">
      <c r="A36" s="150" t="s">
        <v>97</v>
      </c>
      <c r="B36" s="154">
        <f>SUM(B37:B40)</f>
        <v>611</v>
      </c>
      <c r="C36" s="155">
        <f t="shared" si="1"/>
        <v>611</v>
      </c>
    </row>
    <row r="37" spans="1:3" s="153" customFormat="1" ht="14.25">
      <c r="A37" s="156" t="s">
        <v>79</v>
      </c>
      <c r="B37" s="157">
        <v>152</v>
      </c>
      <c r="C37" s="158">
        <f t="shared" si="1"/>
        <v>152</v>
      </c>
    </row>
    <row r="38" spans="1:3" s="159" customFormat="1" ht="14.25">
      <c r="A38" s="156" t="s">
        <v>80</v>
      </c>
      <c r="B38" s="157">
        <v>184</v>
      </c>
      <c r="C38" s="158">
        <f t="shared" si="1"/>
        <v>184</v>
      </c>
    </row>
    <row r="39" spans="1:3" s="159" customFormat="1" ht="14.25">
      <c r="A39" s="156" t="s">
        <v>84</v>
      </c>
      <c r="B39" s="157">
        <v>275</v>
      </c>
      <c r="C39" s="158">
        <f t="shared" si="1"/>
        <v>275</v>
      </c>
    </row>
    <row r="40" spans="1:3" s="159" customFormat="1" ht="14.25">
      <c r="A40" s="156" t="s">
        <v>98</v>
      </c>
      <c r="B40" s="160"/>
      <c r="C40" s="158">
        <f t="shared" si="1"/>
        <v>0</v>
      </c>
    </row>
    <row r="41" spans="1:3" s="153" customFormat="1" ht="14.25">
      <c r="A41" s="150" t="s">
        <v>99</v>
      </c>
      <c r="B41" s="151">
        <f>SUM(B42:B43)</f>
        <v>1180</v>
      </c>
      <c r="C41" s="155">
        <f t="shared" si="1"/>
        <v>1180</v>
      </c>
    </row>
    <row r="42" spans="1:3" s="153" customFormat="1" ht="14.25">
      <c r="A42" s="156" t="s">
        <v>79</v>
      </c>
      <c r="B42" s="157">
        <v>1180</v>
      </c>
      <c r="C42" s="158">
        <f t="shared" si="1"/>
        <v>1180</v>
      </c>
    </row>
    <row r="43" spans="1:3" s="153" customFormat="1" ht="14.25">
      <c r="A43" s="156" t="s">
        <v>709</v>
      </c>
      <c r="B43" s="160"/>
      <c r="C43" s="158">
        <f t="shared" si="1"/>
        <v>0</v>
      </c>
    </row>
    <row r="44" spans="1:3" s="153" customFormat="1" ht="14.25">
      <c r="A44" s="150" t="s">
        <v>100</v>
      </c>
      <c r="B44" s="154">
        <f>SUM(B45:B49)</f>
        <v>201</v>
      </c>
      <c r="C44" s="155">
        <f t="shared" si="1"/>
        <v>201</v>
      </c>
    </row>
    <row r="45" spans="1:3" s="159" customFormat="1" ht="14.25">
      <c r="A45" s="156" t="s">
        <v>79</v>
      </c>
      <c r="B45" s="157">
        <v>74</v>
      </c>
      <c r="C45" s="158">
        <f t="shared" si="1"/>
        <v>74</v>
      </c>
    </row>
    <row r="46" spans="1:3" s="153" customFormat="1" ht="14.25">
      <c r="A46" s="156" t="s">
        <v>80</v>
      </c>
      <c r="B46" s="157">
        <v>4</v>
      </c>
      <c r="C46" s="158">
        <f t="shared" si="1"/>
        <v>4</v>
      </c>
    </row>
    <row r="47" spans="1:3" s="159" customFormat="1" ht="14.25">
      <c r="A47" s="156" t="s">
        <v>101</v>
      </c>
      <c r="B47" s="157">
        <v>50</v>
      </c>
      <c r="C47" s="158">
        <f t="shared" si="1"/>
        <v>50</v>
      </c>
    </row>
    <row r="48" spans="1:3" s="159" customFormat="1" ht="14.25">
      <c r="A48" s="156" t="s">
        <v>84</v>
      </c>
      <c r="B48" s="157">
        <v>73</v>
      </c>
      <c r="C48" s="158">
        <f t="shared" si="1"/>
        <v>73</v>
      </c>
    </row>
    <row r="49" spans="1:3" s="159" customFormat="1" ht="14.25">
      <c r="A49" s="156" t="s">
        <v>710</v>
      </c>
      <c r="B49" s="160"/>
      <c r="C49" s="158">
        <f t="shared" si="1"/>
        <v>0</v>
      </c>
    </row>
    <row r="50" spans="1:3" s="153" customFormat="1" ht="14.25">
      <c r="A50" s="150" t="s">
        <v>102</v>
      </c>
      <c r="B50" s="154">
        <f>SUM(B51:B53)</f>
        <v>822</v>
      </c>
      <c r="C50" s="155">
        <f t="shared" si="1"/>
        <v>822</v>
      </c>
    </row>
    <row r="51" spans="1:3" s="159" customFormat="1" ht="14.25">
      <c r="A51" s="156" t="s">
        <v>79</v>
      </c>
      <c r="B51" s="157">
        <v>699</v>
      </c>
      <c r="C51" s="158">
        <f t="shared" si="1"/>
        <v>699</v>
      </c>
    </row>
    <row r="52" spans="1:3" s="159" customFormat="1" ht="14.25">
      <c r="A52" s="156" t="s">
        <v>80</v>
      </c>
      <c r="B52" s="157">
        <v>65</v>
      </c>
      <c r="C52" s="158">
        <f t="shared" si="1"/>
        <v>65</v>
      </c>
    </row>
    <row r="53" spans="1:3" s="153" customFormat="1" ht="14.25">
      <c r="A53" s="156" t="s">
        <v>84</v>
      </c>
      <c r="B53" s="157">
        <v>58</v>
      </c>
      <c r="C53" s="158">
        <f t="shared" si="1"/>
        <v>58</v>
      </c>
    </row>
    <row r="54" spans="1:3" s="153" customFormat="1" ht="14.25">
      <c r="A54" s="150" t="s">
        <v>103</v>
      </c>
      <c r="B54" s="151">
        <f>SUM(B55:B58)</f>
        <v>109</v>
      </c>
      <c r="C54" s="155">
        <f t="shared" si="1"/>
        <v>109</v>
      </c>
    </row>
    <row r="55" spans="1:3" s="153" customFormat="1" ht="14.25">
      <c r="A55" s="156" t="s">
        <v>79</v>
      </c>
      <c r="B55" s="157">
        <v>14</v>
      </c>
      <c r="C55" s="158">
        <f t="shared" si="1"/>
        <v>14</v>
      </c>
    </row>
    <row r="56" spans="1:3" s="159" customFormat="1" ht="14.25">
      <c r="A56" s="156" t="s">
        <v>80</v>
      </c>
      <c r="B56" s="160"/>
      <c r="C56" s="158">
        <f t="shared" si="1"/>
        <v>0</v>
      </c>
    </row>
    <row r="57" spans="1:3" s="159" customFormat="1" ht="14.25">
      <c r="A57" s="156" t="s">
        <v>104</v>
      </c>
      <c r="B57" s="157">
        <v>95</v>
      </c>
      <c r="C57" s="158">
        <f t="shared" si="1"/>
        <v>95</v>
      </c>
    </row>
    <row r="58" spans="1:3" s="159" customFormat="1" ht="14.25">
      <c r="A58" s="156" t="s">
        <v>84</v>
      </c>
      <c r="B58" s="160"/>
      <c r="C58" s="158">
        <f t="shared" si="1"/>
        <v>0</v>
      </c>
    </row>
    <row r="59" spans="1:3" s="159" customFormat="1" ht="14.25">
      <c r="A59" s="150" t="s">
        <v>711</v>
      </c>
      <c r="B59" s="160">
        <v>18</v>
      </c>
      <c r="C59" s="158">
        <v>18</v>
      </c>
    </row>
    <row r="60" spans="1:3" s="159" customFormat="1" ht="14.25">
      <c r="A60" s="180" t="s">
        <v>790</v>
      </c>
      <c r="B60" s="157">
        <v>1</v>
      </c>
      <c r="C60" s="158">
        <v>1</v>
      </c>
    </row>
    <row r="61" spans="1:3" s="159" customFormat="1" ht="14.25">
      <c r="A61" s="163" t="s">
        <v>106</v>
      </c>
      <c r="B61" s="157">
        <v>17</v>
      </c>
      <c r="C61" s="158">
        <v>17</v>
      </c>
    </row>
    <row r="62" spans="1:3" s="153" customFormat="1" ht="14.25">
      <c r="A62" s="150" t="s">
        <v>105</v>
      </c>
      <c r="B62" s="154">
        <f>SUM(B63:B65)</f>
        <v>77</v>
      </c>
      <c r="C62" s="155">
        <f t="shared" si="1"/>
        <v>77</v>
      </c>
    </row>
    <row r="63" spans="1:3" s="159" customFormat="1" ht="14.25">
      <c r="A63" s="156" t="s">
        <v>79</v>
      </c>
      <c r="B63" s="157">
        <v>68</v>
      </c>
      <c r="C63" s="158">
        <f t="shared" si="1"/>
        <v>68</v>
      </c>
    </row>
    <row r="64" spans="1:3" s="159" customFormat="1" ht="14.25">
      <c r="A64" s="162" t="s">
        <v>106</v>
      </c>
      <c r="B64" s="157">
        <v>3</v>
      </c>
      <c r="C64" s="158">
        <v>3</v>
      </c>
    </row>
    <row r="65" spans="1:3" s="159" customFormat="1" ht="14.25">
      <c r="A65" s="156" t="s">
        <v>107</v>
      </c>
      <c r="B65" s="157">
        <v>6</v>
      </c>
      <c r="C65" s="158">
        <f>SUM(B65:B65)</f>
        <v>6</v>
      </c>
    </row>
    <row r="66" spans="1:3" s="153" customFormat="1" ht="14.25">
      <c r="A66" s="150" t="s">
        <v>108</v>
      </c>
      <c r="B66" s="154">
        <v>41</v>
      </c>
      <c r="C66" s="155">
        <f>SUM(B66:B66)</f>
        <v>41</v>
      </c>
    </row>
    <row r="67" spans="1:3" s="159" customFormat="1" ht="14.25">
      <c r="A67" s="156" t="s">
        <v>79</v>
      </c>
      <c r="B67" s="157">
        <v>36</v>
      </c>
      <c r="C67" s="158">
        <f>SUM(B67:B67)</f>
        <v>36</v>
      </c>
    </row>
    <row r="68" spans="1:3" s="153" customFormat="1" ht="14.25">
      <c r="A68" s="156" t="s">
        <v>80</v>
      </c>
      <c r="B68" s="160"/>
      <c r="C68" s="158">
        <f>SUM(B68:B68)</f>
        <v>0</v>
      </c>
    </row>
    <row r="69" spans="1:3" s="159" customFormat="1" ht="14.25">
      <c r="A69" s="156" t="s">
        <v>84</v>
      </c>
      <c r="B69" s="160"/>
      <c r="C69" s="158">
        <f>SUM(B69:B69)</f>
        <v>0</v>
      </c>
    </row>
    <row r="70" spans="1:3" s="159" customFormat="1" ht="14.25">
      <c r="A70" s="163" t="s">
        <v>109</v>
      </c>
      <c r="B70" s="157">
        <v>5</v>
      </c>
      <c r="C70" s="158">
        <v>5</v>
      </c>
    </row>
    <row r="71" spans="1:3" s="153" customFormat="1" ht="14.25">
      <c r="A71" s="150" t="s">
        <v>110</v>
      </c>
      <c r="B71" s="151">
        <f>SUM(B72:B76)</f>
        <v>364</v>
      </c>
      <c r="C71" s="155">
        <f t="shared" ref="C71:C93" si="2">SUM(B71:B71)</f>
        <v>364</v>
      </c>
    </row>
    <row r="72" spans="1:3" s="153" customFormat="1" ht="14.25">
      <c r="A72" s="156" t="s">
        <v>79</v>
      </c>
      <c r="B72" s="157">
        <v>270</v>
      </c>
      <c r="C72" s="158">
        <f t="shared" si="2"/>
        <v>270</v>
      </c>
    </row>
    <row r="73" spans="1:3" s="159" customFormat="1" ht="14.25">
      <c r="A73" s="156" t="s">
        <v>80</v>
      </c>
      <c r="B73" s="160"/>
      <c r="C73" s="158">
        <f t="shared" si="2"/>
        <v>0</v>
      </c>
    </row>
    <row r="74" spans="1:3" s="159" customFormat="1" ht="14.25">
      <c r="A74" s="156" t="s">
        <v>111</v>
      </c>
      <c r="B74" s="157">
        <v>6</v>
      </c>
      <c r="C74" s="158">
        <f t="shared" si="2"/>
        <v>6</v>
      </c>
    </row>
    <row r="75" spans="1:3" s="159" customFormat="1" ht="14.25">
      <c r="A75" s="156" t="s">
        <v>84</v>
      </c>
      <c r="B75" s="160"/>
      <c r="C75" s="158">
        <f t="shared" si="2"/>
        <v>0</v>
      </c>
    </row>
    <row r="76" spans="1:3" s="153" customFormat="1" ht="14.25">
      <c r="A76" s="156" t="s">
        <v>112</v>
      </c>
      <c r="B76" s="157">
        <v>88</v>
      </c>
      <c r="C76" s="158">
        <f t="shared" si="2"/>
        <v>88</v>
      </c>
    </row>
    <row r="77" spans="1:3" s="153" customFormat="1" ht="14.25">
      <c r="A77" s="150" t="s">
        <v>113</v>
      </c>
      <c r="B77" s="151">
        <v>983</v>
      </c>
      <c r="C77" s="155">
        <f t="shared" si="2"/>
        <v>983</v>
      </c>
    </row>
    <row r="78" spans="1:3" s="159" customFormat="1" ht="14.25">
      <c r="A78" s="156" t="s">
        <v>79</v>
      </c>
      <c r="B78" s="157">
        <v>627</v>
      </c>
      <c r="C78" s="158">
        <f t="shared" si="2"/>
        <v>627</v>
      </c>
    </row>
    <row r="79" spans="1:3" s="159" customFormat="1" ht="14.25">
      <c r="A79" s="156" t="s">
        <v>80</v>
      </c>
      <c r="B79" s="157">
        <v>314</v>
      </c>
      <c r="C79" s="158">
        <f t="shared" si="2"/>
        <v>314</v>
      </c>
    </row>
    <row r="80" spans="1:3" s="159" customFormat="1" ht="14.25">
      <c r="A80" s="164" t="s">
        <v>712</v>
      </c>
      <c r="B80" s="157">
        <v>42</v>
      </c>
      <c r="C80" s="158">
        <f t="shared" si="2"/>
        <v>42</v>
      </c>
    </row>
    <row r="81" spans="1:3" s="153" customFormat="1" ht="14.25">
      <c r="A81" s="150" t="s">
        <v>114</v>
      </c>
      <c r="B81" s="151">
        <f>SUM(B82:B85)</f>
        <v>782</v>
      </c>
      <c r="C81" s="155">
        <f t="shared" si="2"/>
        <v>782</v>
      </c>
    </row>
    <row r="82" spans="1:3" s="159" customFormat="1" ht="14.25">
      <c r="A82" s="156" t="s">
        <v>79</v>
      </c>
      <c r="B82" s="157">
        <v>300</v>
      </c>
      <c r="C82" s="158">
        <f t="shared" si="2"/>
        <v>300</v>
      </c>
    </row>
    <row r="83" spans="1:3" s="153" customFormat="1" ht="14.25">
      <c r="A83" s="156" t="s">
        <v>80</v>
      </c>
      <c r="B83" s="157">
        <v>234</v>
      </c>
      <c r="C83" s="158">
        <f t="shared" si="2"/>
        <v>234</v>
      </c>
    </row>
    <row r="84" spans="1:3" s="159" customFormat="1" ht="14.25">
      <c r="A84" s="156" t="s">
        <v>84</v>
      </c>
      <c r="B84" s="157">
        <v>248</v>
      </c>
      <c r="C84" s="158">
        <f t="shared" si="2"/>
        <v>248</v>
      </c>
    </row>
    <row r="85" spans="1:3" s="159" customFormat="1" ht="14.25">
      <c r="A85" s="156" t="s">
        <v>115</v>
      </c>
      <c r="B85" s="160"/>
      <c r="C85" s="158">
        <f t="shared" si="2"/>
        <v>0</v>
      </c>
    </row>
    <row r="86" spans="1:3" s="153" customFormat="1" ht="14.25">
      <c r="A86" s="150" t="s">
        <v>116</v>
      </c>
      <c r="B86" s="151">
        <f>SUM(B87:B89)</f>
        <v>639</v>
      </c>
      <c r="C86" s="155">
        <f t="shared" si="2"/>
        <v>639</v>
      </c>
    </row>
    <row r="87" spans="1:3" s="153" customFormat="1" ht="14.25">
      <c r="A87" s="156" t="s">
        <v>79</v>
      </c>
      <c r="B87" s="157">
        <v>152</v>
      </c>
      <c r="C87" s="158">
        <f t="shared" si="2"/>
        <v>152</v>
      </c>
    </row>
    <row r="88" spans="1:3" s="159" customFormat="1" ht="14.25">
      <c r="A88" s="156" t="s">
        <v>80</v>
      </c>
      <c r="B88" s="157">
        <v>416</v>
      </c>
      <c r="C88" s="158">
        <f t="shared" si="2"/>
        <v>416</v>
      </c>
    </row>
    <row r="89" spans="1:3" s="159" customFormat="1" ht="14.25">
      <c r="A89" s="156" t="s">
        <v>84</v>
      </c>
      <c r="B89" s="157">
        <v>71</v>
      </c>
      <c r="C89" s="158">
        <f t="shared" si="2"/>
        <v>71</v>
      </c>
    </row>
    <row r="90" spans="1:3" s="153" customFormat="1" ht="14.25">
      <c r="A90" s="150" t="s">
        <v>117</v>
      </c>
      <c r="B90" s="151">
        <v>157</v>
      </c>
      <c r="C90" s="155">
        <f t="shared" si="2"/>
        <v>157</v>
      </c>
    </row>
    <row r="91" spans="1:3" s="153" customFormat="1" ht="14.25">
      <c r="A91" s="156" t="s">
        <v>79</v>
      </c>
      <c r="B91" s="157">
        <v>151</v>
      </c>
      <c r="C91" s="158">
        <f t="shared" si="2"/>
        <v>151</v>
      </c>
    </row>
    <row r="92" spans="1:3" s="159" customFormat="1" ht="14.25">
      <c r="A92" s="156" t="s">
        <v>80</v>
      </c>
      <c r="B92" s="160"/>
      <c r="C92" s="158">
        <f t="shared" si="2"/>
        <v>0</v>
      </c>
    </row>
    <row r="93" spans="1:3" s="159" customFormat="1" ht="14.25">
      <c r="A93" s="156" t="s">
        <v>118</v>
      </c>
      <c r="B93" s="160"/>
      <c r="C93" s="158">
        <f t="shared" si="2"/>
        <v>0</v>
      </c>
    </row>
    <row r="94" spans="1:3" s="159" customFormat="1" ht="14.25">
      <c r="A94" s="162" t="s">
        <v>119</v>
      </c>
      <c r="B94" s="157">
        <v>6</v>
      </c>
      <c r="C94" s="158"/>
    </row>
    <row r="95" spans="1:3" s="153" customFormat="1" ht="14.25">
      <c r="A95" s="150" t="s">
        <v>120</v>
      </c>
      <c r="B95" s="151"/>
      <c r="C95" s="155">
        <f t="shared" ref="C95:C111" si="3">SUM(B95:B95)</f>
        <v>0</v>
      </c>
    </row>
    <row r="96" spans="1:3" s="153" customFormat="1" ht="14.25">
      <c r="A96" s="150" t="s">
        <v>121</v>
      </c>
      <c r="B96" s="151">
        <f>SUM(B97:B107)</f>
        <v>1751</v>
      </c>
      <c r="C96" s="155">
        <f t="shared" si="3"/>
        <v>1751</v>
      </c>
    </row>
    <row r="97" spans="1:3" s="159" customFormat="1" ht="14.25">
      <c r="A97" s="156" t="s">
        <v>79</v>
      </c>
      <c r="B97" s="157">
        <v>1617</v>
      </c>
      <c r="C97" s="158">
        <f t="shared" si="3"/>
        <v>1617</v>
      </c>
    </row>
    <row r="98" spans="1:3" s="153" customFormat="1" ht="14.25">
      <c r="A98" s="156" t="s">
        <v>80</v>
      </c>
      <c r="B98" s="157">
        <v>134</v>
      </c>
      <c r="C98" s="158">
        <f t="shared" si="3"/>
        <v>134</v>
      </c>
    </row>
    <row r="99" spans="1:3" s="153" customFormat="1" ht="14.25">
      <c r="A99" s="156" t="s">
        <v>122</v>
      </c>
      <c r="B99" s="160"/>
      <c r="C99" s="158">
        <f t="shared" si="3"/>
        <v>0</v>
      </c>
    </row>
    <row r="100" spans="1:3" s="159" customFormat="1" ht="14.25">
      <c r="A100" s="156" t="s">
        <v>123</v>
      </c>
      <c r="B100" s="160"/>
      <c r="C100" s="158">
        <f t="shared" si="3"/>
        <v>0</v>
      </c>
    </row>
    <row r="101" spans="1:3" s="159" customFormat="1" ht="14.25">
      <c r="A101" s="156" t="s">
        <v>124</v>
      </c>
      <c r="B101" s="160"/>
      <c r="C101" s="158">
        <f t="shared" si="3"/>
        <v>0</v>
      </c>
    </row>
    <row r="102" spans="1:3" s="159" customFormat="1" ht="14.25">
      <c r="A102" s="156" t="s">
        <v>125</v>
      </c>
      <c r="B102" s="160"/>
      <c r="C102" s="158">
        <f t="shared" si="3"/>
        <v>0</v>
      </c>
    </row>
    <row r="103" spans="1:3" s="159" customFormat="1" ht="14.25">
      <c r="A103" s="156" t="s">
        <v>126</v>
      </c>
      <c r="B103" s="160"/>
      <c r="C103" s="158">
        <f t="shared" si="3"/>
        <v>0</v>
      </c>
    </row>
    <row r="104" spans="1:3" s="159" customFormat="1" ht="14.25">
      <c r="A104" s="156" t="s">
        <v>127</v>
      </c>
      <c r="B104" s="160"/>
      <c r="C104" s="158">
        <f t="shared" si="3"/>
        <v>0</v>
      </c>
    </row>
    <row r="105" spans="1:3" s="159" customFormat="1" ht="14.25">
      <c r="A105" s="156" t="s">
        <v>128</v>
      </c>
      <c r="B105" s="160"/>
      <c r="C105" s="158">
        <f t="shared" si="3"/>
        <v>0</v>
      </c>
    </row>
    <row r="106" spans="1:3" s="159" customFormat="1" ht="14.25">
      <c r="A106" s="156" t="s">
        <v>84</v>
      </c>
      <c r="B106" s="160"/>
      <c r="C106" s="158">
        <f t="shared" si="3"/>
        <v>0</v>
      </c>
    </row>
    <row r="107" spans="1:3" s="159" customFormat="1" ht="14.25">
      <c r="A107" s="156" t="s">
        <v>129</v>
      </c>
      <c r="B107" s="160"/>
      <c r="C107" s="158">
        <f t="shared" si="3"/>
        <v>0</v>
      </c>
    </row>
    <row r="108" spans="1:3" s="153" customFormat="1" ht="14.25">
      <c r="A108" s="150" t="s">
        <v>130</v>
      </c>
      <c r="B108" s="151">
        <f>SUM(B109:B110)</f>
        <v>19</v>
      </c>
      <c r="C108" s="155">
        <f t="shared" si="3"/>
        <v>19</v>
      </c>
    </row>
    <row r="109" spans="1:3" s="159" customFormat="1" ht="14.25">
      <c r="A109" s="156" t="s">
        <v>79</v>
      </c>
      <c r="B109" s="157">
        <v>8</v>
      </c>
      <c r="C109" s="158">
        <f t="shared" si="3"/>
        <v>8</v>
      </c>
    </row>
    <row r="110" spans="1:3" s="159" customFormat="1" ht="14.25">
      <c r="A110" s="163" t="s">
        <v>131</v>
      </c>
      <c r="B110" s="157">
        <v>11</v>
      </c>
      <c r="C110" s="158">
        <f t="shared" si="3"/>
        <v>11</v>
      </c>
    </row>
    <row r="111" spans="1:3" s="153" customFormat="1" ht="14.25">
      <c r="A111" s="150" t="s">
        <v>132</v>
      </c>
      <c r="B111" s="151">
        <v>219</v>
      </c>
      <c r="C111" s="155">
        <f t="shared" si="3"/>
        <v>219</v>
      </c>
    </row>
    <row r="112" spans="1:3" s="153" customFormat="1" ht="14.25">
      <c r="A112" s="163" t="s">
        <v>133</v>
      </c>
      <c r="B112" s="154">
        <v>176</v>
      </c>
      <c r="C112" s="155">
        <v>176</v>
      </c>
    </row>
    <row r="113" spans="1:3" s="153" customFormat="1" ht="14.25">
      <c r="A113" s="163" t="s">
        <v>106</v>
      </c>
      <c r="B113" s="154">
        <v>43</v>
      </c>
      <c r="C113" s="155">
        <v>43</v>
      </c>
    </row>
    <row r="114" spans="1:3" s="159" customFormat="1" ht="14.25">
      <c r="A114" s="156" t="s">
        <v>134</v>
      </c>
      <c r="B114" s="160"/>
      <c r="C114" s="158">
        <f t="shared" ref="C114:C120" si="4">SUM(B114:B114)</f>
        <v>0</v>
      </c>
    </row>
    <row r="115" spans="1:3" s="159" customFormat="1" ht="14.25">
      <c r="A115" s="156" t="s">
        <v>713</v>
      </c>
      <c r="B115" s="160"/>
      <c r="C115" s="158">
        <f t="shared" si="4"/>
        <v>0</v>
      </c>
    </row>
    <row r="116" spans="1:3" s="153" customFormat="1" ht="14.25">
      <c r="A116" s="150" t="s">
        <v>714</v>
      </c>
      <c r="B116" s="151"/>
      <c r="C116" s="155">
        <f t="shared" si="4"/>
        <v>0</v>
      </c>
    </row>
    <row r="117" spans="1:3" s="159" customFormat="1" ht="14.25">
      <c r="A117" s="156" t="s">
        <v>715</v>
      </c>
      <c r="B117" s="160"/>
      <c r="C117" s="158">
        <f t="shared" si="4"/>
        <v>0</v>
      </c>
    </row>
    <row r="118" spans="1:3" s="153" customFormat="1" ht="14.25">
      <c r="A118" s="150" t="s">
        <v>716</v>
      </c>
      <c r="B118" s="151"/>
      <c r="C118" s="155">
        <f t="shared" si="4"/>
        <v>0</v>
      </c>
    </row>
    <row r="119" spans="1:3" s="153" customFormat="1" ht="14.25">
      <c r="A119" s="150" t="s">
        <v>717</v>
      </c>
      <c r="B119" s="151">
        <f>SUM(B120,B124,B128,B132,B137)</f>
        <v>1073</v>
      </c>
      <c r="C119" s="155">
        <f t="shared" si="4"/>
        <v>1073</v>
      </c>
    </row>
    <row r="120" spans="1:3" s="153" customFormat="1" ht="14.25">
      <c r="A120" s="150" t="s">
        <v>135</v>
      </c>
      <c r="B120" s="154">
        <f>SUM(B121:B123)</f>
        <v>100</v>
      </c>
      <c r="C120" s="155">
        <f t="shared" si="4"/>
        <v>100</v>
      </c>
    </row>
    <row r="121" spans="1:3" s="159" customFormat="1" ht="14.25">
      <c r="A121" s="156" t="s">
        <v>79</v>
      </c>
      <c r="B121" s="160"/>
      <c r="C121" s="158"/>
    </row>
    <row r="122" spans="1:3" s="159" customFormat="1" ht="14.25">
      <c r="A122" s="156" t="s">
        <v>80</v>
      </c>
      <c r="B122" s="160"/>
      <c r="C122" s="158"/>
    </row>
    <row r="123" spans="1:3" s="159" customFormat="1" ht="14.25">
      <c r="A123" s="156" t="s">
        <v>718</v>
      </c>
      <c r="B123" s="157">
        <v>100</v>
      </c>
      <c r="C123" s="158">
        <f t="shared" ref="C123:C141" si="5">SUM(B123:B123)</f>
        <v>100</v>
      </c>
    </row>
    <row r="124" spans="1:3" s="153" customFormat="1" ht="14.25">
      <c r="A124" s="150" t="s">
        <v>136</v>
      </c>
      <c r="B124" s="151">
        <f>SUM(B125:B127)</f>
        <v>86</v>
      </c>
      <c r="C124" s="155">
        <f t="shared" si="5"/>
        <v>86</v>
      </c>
    </row>
    <row r="125" spans="1:3" s="153" customFormat="1" ht="14.25">
      <c r="A125" s="156" t="s">
        <v>79</v>
      </c>
      <c r="B125" s="157">
        <v>66</v>
      </c>
      <c r="C125" s="158">
        <f t="shared" si="5"/>
        <v>66</v>
      </c>
    </row>
    <row r="126" spans="1:3" s="159" customFormat="1" ht="14.25">
      <c r="A126" s="156" t="s">
        <v>80</v>
      </c>
      <c r="B126" s="157"/>
      <c r="C126" s="158">
        <f t="shared" si="5"/>
        <v>0</v>
      </c>
    </row>
    <row r="127" spans="1:3" s="159" customFormat="1" ht="14.25">
      <c r="A127" s="156" t="s">
        <v>137</v>
      </c>
      <c r="B127" s="157">
        <v>20</v>
      </c>
      <c r="C127" s="158">
        <f t="shared" si="5"/>
        <v>20</v>
      </c>
    </row>
    <row r="128" spans="1:3" s="153" customFormat="1" ht="14.25">
      <c r="A128" s="150" t="s">
        <v>138</v>
      </c>
      <c r="B128" s="151">
        <f>SUM(B129:B131)</f>
        <v>30</v>
      </c>
      <c r="C128" s="155">
        <f t="shared" si="5"/>
        <v>30</v>
      </c>
    </row>
    <row r="129" spans="1:3" s="153" customFormat="1" ht="14.25">
      <c r="A129" s="156" t="s">
        <v>79</v>
      </c>
      <c r="B129" s="160"/>
      <c r="C129" s="158">
        <f t="shared" si="5"/>
        <v>0</v>
      </c>
    </row>
    <row r="130" spans="1:3" s="159" customFormat="1" ht="14.25">
      <c r="A130" s="156" t="s">
        <v>80</v>
      </c>
      <c r="B130" s="160"/>
      <c r="C130" s="158">
        <f t="shared" si="5"/>
        <v>0</v>
      </c>
    </row>
    <row r="131" spans="1:3" s="159" customFormat="1" ht="14.25">
      <c r="A131" s="164" t="s">
        <v>719</v>
      </c>
      <c r="B131" s="157">
        <v>30</v>
      </c>
      <c r="C131" s="158">
        <f t="shared" si="5"/>
        <v>30</v>
      </c>
    </row>
    <row r="132" spans="1:3" s="153" customFormat="1" ht="14.25">
      <c r="A132" s="150" t="s">
        <v>139</v>
      </c>
      <c r="B132" s="151">
        <f>SUM(B133:B136)</f>
        <v>857</v>
      </c>
      <c r="C132" s="155">
        <f t="shared" si="5"/>
        <v>857</v>
      </c>
    </row>
    <row r="133" spans="1:3" s="153" customFormat="1" ht="14.25">
      <c r="A133" s="156" t="s">
        <v>79</v>
      </c>
      <c r="B133" s="157">
        <v>817</v>
      </c>
      <c r="C133" s="158">
        <f t="shared" si="5"/>
        <v>817</v>
      </c>
    </row>
    <row r="134" spans="1:3" s="159" customFormat="1" ht="14.25">
      <c r="A134" s="156" t="s">
        <v>80</v>
      </c>
      <c r="B134" s="160"/>
      <c r="C134" s="158">
        <f t="shared" si="5"/>
        <v>0</v>
      </c>
    </row>
    <row r="135" spans="1:3" s="159" customFormat="1" ht="14.25">
      <c r="A135" s="163" t="s">
        <v>140</v>
      </c>
      <c r="B135" s="157">
        <v>10</v>
      </c>
      <c r="C135" s="158">
        <f t="shared" si="5"/>
        <v>10</v>
      </c>
    </row>
    <row r="136" spans="1:3" s="159" customFormat="1" ht="14.25">
      <c r="A136" s="163" t="s">
        <v>141</v>
      </c>
      <c r="B136" s="157">
        <v>30</v>
      </c>
      <c r="C136" s="158">
        <f t="shared" si="5"/>
        <v>30</v>
      </c>
    </row>
    <row r="137" spans="1:3" s="153" customFormat="1" ht="14.25">
      <c r="A137" s="150" t="s">
        <v>720</v>
      </c>
      <c r="B137" s="151"/>
      <c r="C137" s="155">
        <f t="shared" si="5"/>
        <v>0</v>
      </c>
    </row>
    <row r="138" spans="1:3" s="159" customFormat="1" ht="14.25">
      <c r="A138" s="156" t="s">
        <v>721</v>
      </c>
      <c r="B138" s="160"/>
      <c r="C138" s="158">
        <f t="shared" si="5"/>
        <v>0</v>
      </c>
    </row>
    <row r="139" spans="1:3" s="153" customFormat="1" ht="14.25">
      <c r="A139" s="150" t="s">
        <v>722</v>
      </c>
      <c r="B139" s="151">
        <f>SUM(B140,B144,B150,B154,B156,B159,B163)</f>
        <v>33928</v>
      </c>
      <c r="C139" s="155">
        <f t="shared" si="5"/>
        <v>33928</v>
      </c>
    </row>
    <row r="140" spans="1:3" s="153" customFormat="1" ht="14.25">
      <c r="A140" s="150" t="s">
        <v>142</v>
      </c>
      <c r="B140" s="151">
        <f>SUM(B141:B143)</f>
        <v>1673</v>
      </c>
      <c r="C140" s="155">
        <f t="shared" si="5"/>
        <v>1673</v>
      </c>
    </row>
    <row r="141" spans="1:3" s="153" customFormat="1" ht="14.25">
      <c r="A141" s="156" t="s">
        <v>79</v>
      </c>
      <c r="B141" s="157">
        <v>283</v>
      </c>
      <c r="C141" s="158">
        <f t="shared" si="5"/>
        <v>283</v>
      </c>
    </row>
    <row r="142" spans="1:3" s="153" customFormat="1" ht="14.25">
      <c r="A142" s="163" t="s">
        <v>106</v>
      </c>
      <c r="B142" s="157">
        <v>9</v>
      </c>
      <c r="C142" s="158">
        <v>9</v>
      </c>
    </row>
    <row r="143" spans="1:3" s="153" customFormat="1" ht="14.25">
      <c r="A143" s="156" t="s">
        <v>143</v>
      </c>
      <c r="B143" s="157">
        <v>1381</v>
      </c>
      <c r="C143" s="158">
        <f t="shared" ref="C143:C167" si="6">SUM(B143:B143)</f>
        <v>1381</v>
      </c>
    </row>
    <row r="144" spans="1:3" s="153" customFormat="1" ht="14.25">
      <c r="A144" s="150" t="s">
        <v>144</v>
      </c>
      <c r="B144" s="151">
        <f>SUM(B145:B149)</f>
        <v>32244</v>
      </c>
      <c r="C144" s="155">
        <f t="shared" si="6"/>
        <v>32244</v>
      </c>
    </row>
    <row r="145" spans="1:3" s="159" customFormat="1" ht="14.25">
      <c r="A145" s="156" t="s">
        <v>145</v>
      </c>
      <c r="B145" s="157">
        <v>1615</v>
      </c>
      <c r="C145" s="158">
        <f t="shared" si="6"/>
        <v>1615</v>
      </c>
    </row>
    <row r="146" spans="1:3" s="153" customFormat="1" ht="14.25">
      <c r="A146" s="156" t="s">
        <v>146</v>
      </c>
      <c r="B146" s="157">
        <v>20517</v>
      </c>
      <c r="C146" s="158">
        <f t="shared" si="6"/>
        <v>20517</v>
      </c>
    </row>
    <row r="147" spans="1:3" s="159" customFormat="1" ht="14.25">
      <c r="A147" s="156" t="s">
        <v>147</v>
      </c>
      <c r="B147" s="157">
        <v>10111</v>
      </c>
      <c r="C147" s="158">
        <f t="shared" si="6"/>
        <v>10111</v>
      </c>
    </row>
    <row r="148" spans="1:3" s="159" customFormat="1" ht="14.25">
      <c r="A148" s="156" t="s">
        <v>148</v>
      </c>
      <c r="B148" s="157">
        <v>1</v>
      </c>
      <c r="C148" s="158">
        <f t="shared" si="6"/>
        <v>1</v>
      </c>
    </row>
    <row r="149" spans="1:3" s="159" customFormat="1" ht="14.25">
      <c r="A149" s="156" t="s">
        <v>149</v>
      </c>
      <c r="B149" s="160"/>
      <c r="C149" s="158">
        <f t="shared" si="6"/>
        <v>0</v>
      </c>
    </row>
    <row r="150" spans="1:3" s="153" customFormat="1" ht="14.25">
      <c r="A150" s="150" t="s">
        <v>150</v>
      </c>
      <c r="B150" s="151"/>
      <c r="C150" s="155">
        <f t="shared" si="6"/>
        <v>0</v>
      </c>
    </row>
    <row r="151" spans="1:3" s="159" customFormat="1" ht="14.25">
      <c r="A151" s="156" t="s">
        <v>151</v>
      </c>
      <c r="B151" s="160"/>
      <c r="C151" s="158">
        <f t="shared" si="6"/>
        <v>0</v>
      </c>
    </row>
    <row r="152" spans="1:3" s="153" customFormat="1" ht="14.25">
      <c r="A152" s="156" t="s">
        <v>152</v>
      </c>
      <c r="B152" s="160"/>
      <c r="C152" s="158">
        <f t="shared" si="6"/>
        <v>0</v>
      </c>
    </row>
    <row r="153" spans="1:3" s="153" customFormat="1" ht="14.25">
      <c r="A153" s="156" t="s">
        <v>723</v>
      </c>
      <c r="B153" s="160"/>
      <c r="C153" s="158">
        <f t="shared" si="6"/>
        <v>0</v>
      </c>
    </row>
    <row r="154" spans="1:3" s="153" customFormat="1" ht="14.25">
      <c r="A154" s="150" t="s">
        <v>153</v>
      </c>
      <c r="B154" s="151"/>
      <c r="C154" s="155">
        <f t="shared" si="6"/>
        <v>0</v>
      </c>
    </row>
    <row r="155" spans="1:3" s="159" customFormat="1" ht="14.25">
      <c r="A155" s="156" t="s">
        <v>154</v>
      </c>
      <c r="B155" s="160"/>
      <c r="C155" s="158">
        <f t="shared" si="6"/>
        <v>0</v>
      </c>
    </row>
    <row r="156" spans="1:3" s="153" customFormat="1" ht="14.25">
      <c r="A156" s="150" t="s">
        <v>155</v>
      </c>
      <c r="B156" s="151">
        <f>SUM(B157:B158)</f>
        <v>1</v>
      </c>
      <c r="C156" s="155">
        <f t="shared" si="6"/>
        <v>1</v>
      </c>
    </row>
    <row r="157" spans="1:3" s="159" customFormat="1" ht="14.25">
      <c r="A157" s="156" t="s">
        <v>156</v>
      </c>
      <c r="B157" s="160"/>
      <c r="C157" s="158">
        <f t="shared" si="6"/>
        <v>0</v>
      </c>
    </row>
    <row r="158" spans="1:3" s="153" customFormat="1" ht="14.25">
      <c r="A158" s="156" t="s">
        <v>157</v>
      </c>
      <c r="B158" s="157">
        <v>1</v>
      </c>
      <c r="C158" s="158">
        <f t="shared" si="6"/>
        <v>1</v>
      </c>
    </row>
    <row r="159" spans="1:3" s="153" customFormat="1" ht="14.25">
      <c r="A159" s="150" t="s">
        <v>158</v>
      </c>
      <c r="B159" s="151"/>
      <c r="C159" s="155">
        <f t="shared" si="6"/>
        <v>0</v>
      </c>
    </row>
    <row r="160" spans="1:3" s="153" customFormat="1" ht="14.25">
      <c r="A160" s="156" t="s">
        <v>159</v>
      </c>
      <c r="B160" s="160"/>
      <c r="C160" s="158">
        <f t="shared" si="6"/>
        <v>0</v>
      </c>
    </row>
    <row r="161" spans="1:3" s="159" customFormat="1" ht="14.25">
      <c r="A161" s="156" t="s">
        <v>160</v>
      </c>
      <c r="B161" s="160"/>
      <c r="C161" s="158">
        <f t="shared" si="6"/>
        <v>0</v>
      </c>
    </row>
    <row r="162" spans="1:3" s="153" customFormat="1" ht="14.25">
      <c r="A162" s="156" t="s">
        <v>161</v>
      </c>
      <c r="B162" s="160"/>
      <c r="C162" s="158">
        <f t="shared" si="6"/>
        <v>0</v>
      </c>
    </row>
    <row r="163" spans="1:3" s="153" customFormat="1" ht="14.25">
      <c r="A163" s="150" t="s">
        <v>162</v>
      </c>
      <c r="B163" s="151">
        <f>B164</f>
        <v>10</v>
      </c>
      <c r="C163" s="155">
        <f t="shared" si="6"/>
        <v>10</v>
      </c>
    </row>
    <row r="164" spans="1:3" s="153" customFormat="1" ht="14.25">
      <c r="A164" s="156" t="s">
        <v>163</v>
      </c>
      <c r="B164" s="157">
        <v>10</v>
      </c>
      <c r="C164" s="158">
        <f t="shared" si="6"/>
        <v>10</v>
      </c>
    </row>
    <row r="165" spans="1:3" s="153" customFormat="1" ht="14.25">
      <c r="A165" s="150" t="s">
        <v>724</v>
      </c>
      <c r="B165" s="151">
        <f>SUM(B166,B169,B174,B176)</f>
        <v>6802</v>
      </c>
      <c r="C165" s="155">
        <f t="shared" si="6"/>
        <v>6802</v>
      </c>
    </row>
    <row r="166" spans="1:3" s="153" customFormat="1" ht="14.25">
      <c r="A166" s="150" t="s">
        <v>164</v>
      </c>
      <c r="B166" s="151">
        <v>1411</v>
      </c>
      <c r="C166" s="155">
        <f t="shared" si="6"/>
        <v>1411</v>
      </c>
    </row>
    <row r="167" spans="1:3" s="159" customFormat="1" ht="14.25">
      <c r="A167" s="156" t="s">
        <v>79</v>
      </c>
      <c r="B167" s="157">
        <v>1351</v>
      </c>
      <c r="C167" s="158">
        <f t="shared" si="6"/>
        <v>1351</v>
      </c>
    </row>
    <row r="168" spans="1:3" s="159" customFormat="1" ht="14.25">
      <c r="A168" s="162" t="s">
        <v>106</v>
      </c>
      <c r="B168" s="157">
        <v>60</v>
      </c>
      <c r="C168" s="158">
        <v>60</v>
      </c>
    </row>
    <row r="169" spans="1:3" s="153" customFormat="1" ht="14.25">
      <c r="A169" s="150" t="s">
        <v>165</v>
      </c>
      <c r="B169" s="151"/>
      <c r="C169" s="155">
        <f t="shared" ref="C169:C230" si="7">SUM(B169:B169)</f>
        <v>0</v>
      </c>
    </row>
    <row r="170" spans="1:3" s="153" customFormat="1" ht="14.25">
      <c r="A170" s="156" t="s">
        <v>166</v>
      </c>
      <c r="B170" s="160"/>
      <c r="C170" s="158">
        <f t="shared" si="7"/>
        <v>0</v>
      </c>
    </row>
    <row r="171" spans="1:3" s="159" customFormat="1" ht="14.25">
      <c r="A171" s="156" t="s">
        <v>167</v>
      </c>
      <c r="B171" s="160"/>
      <c r="C171" s="158">
        <f t="shared" si="7"/>
        <v>0</v>
      </c>
    </row>
    <row r="172" spans="1:3" s="159" customFormat="1" ht="14.25">
      <c r="A172" s="156" t="s">
        <v>168</v>
      </c>
      <c r="B172" s="160"/>
      <c r="C172" s="158">
        <f t="shared" si="7"/>
        <v>0</v>
      </c>
    </row>
    <row r="173" spans="1:3" s="153" customFormat="1" ht="14.25">
      <c r="A173" s="156" t="s">
        <v>169</v>
      </c>
      <c r="B173" s="160"/>
      <c r="C173" s="158">
        <f t="shared" si="7"/>
        <v>0</v>
      </c>
    </row>
    <row r="174" spans="1:3" s="153" customFormat="1" ht="14.25">
      <c r="A174" s="150" t="s">
        <v>170</v>
      </c>
      <c r="B174" s="151"/>
      <c r="C174" s="155">
        <f t="shared" si="7"/>
        <v>0</v>
      </c>
    </row>
    <row r="175" spans="1:3" s="159" customFormat="1" ht="14.25">
      <c r="A175" s="156" t="s">
        <v>171</v>
      </c>
      <c r="B175" s="160"/>
      <c r="C175" s="158">
        <f t="shared" si="7"/>
        <v>0</v>
      </c>
    </row>
    <row r="176" spans="1:3" s="153" customFormat="1" ht="14.25">
      <c r="A176" s="150" t="s">
        <v>172</v>
      </c>
      <c r="B176" s="151">
        <f>B177</f>
        <v>5391</v>
      </c>
      <c r="C176" s="155">
        <f t="shared" si="7"/>
        <v>5391</v>
      </c>
    </row>
    <row r="177" spans="1:3" s="159" customFormat="1" ht="14.25">
      <c r="A177" s="156" t="s">
        <v>173</v>
      </c>
      <c r="B177" s="157">
        <v>5391</v>
      </c>
      <c r="C177" s="158">
        <f t="shared" si="7"/>
        <v>5391</v>
      </c>
    </row>
    <row r="178" spans="1:3" s="153" customFormat="1" ht="14.25">
      <c r="A178" s="150" t="s">
        <v>725</v>
      </c>
      <c r="B178" s="151">
        <f>SUM(B179,B186,B190,B193)</f>
        <v>268</v>
      </c>
      <c r="C178" s="155">
        <f t="shared" si="7"/>
        <v>268</v>
      </c>
    </row>
    <row r="179" spans="1:3" s="153" customFormat="1" ht="14.25">
      <c r="A179" s="150" t="s">
        <v>174</v>
      </c>
      <c r="B179" s="151">
        <f>SUM(B180:B185)</f>
        <v>248</v>
      </c>
      <c r="C179" s="155">
        <f t="shared" si="7"/>
        <v>248</v>
      </c>
    </row>
    <row r="180" spans="1:3" s="153" customFormat="1" ht="14.25">
      <c r="A180" s="156" t="s">
        <v>79</v>
      </c>
      <c r="B180" s="160">
        <v>248</v>
      </c>
      <c r="C180" s="158">
        <f t="shared" si="7"/>
        <v>248</v>
      </c>
    </row>
    <row r="181" spans="1:3" s="159" customFormat="1" ht="14.25">
      <c r="A181" s="156" t="s">
        <v>175</v>
      </c>
      <c r="B181" s="160"/>
      <c r="C181" s="158">
        <f t="shared" si="7"/>
        <v>0</v>
      </c>
    </row>
    <row r="182" spans="1:3" s="153" customFormat="1" ht="14.25">
      <c r="A182" s="156" t="s">
        <v>176</v>
      </c>
      <c r="B182" s="160"/>
      <c r="C182" s="158">
        <f t="shared" si="7"/>
        <v>0</v>
      </c>
    </row>
    <row r="183" spans="1:3" s="159" customFormat="1" ht="14.25">
      <c r="A183" s="156" t="s">
        <v>177</v>
      </c>
      <c r="B183" s="160"/>
      <c r="C183" s="158">
        <f t="shared" si="7"/>
        <v>0</v>
      </c>
    </row>
    <row r="184" spans="1:3" s="153" customFormat="1" ht="14.25">
      <c r="A184" s="156" t="s">
        <v>178</v>
      </c>
      <c r="B184" s="160"/>
      <c r="C184" s="158">
        <f t="shared" si="7"/>
        <v>0</v>
      </c>
    </row>
    <row r="185" spans="1:3" s="153" customFormat="1" ht="14.25">
      <c r="A185" s="156" t="s">
        <v>179</v>
      </c>
      <c r="B185" s="160"/>
      <c r="C185" s="158">
        <f t="shared" si="7"/>
        <v>0</v>
      </c>
    </row>
    <row r="186" spans="1:3" s="153" customFormat="1" ht="14.25">
      <c r="A186" s="150" t="s">
        <v>180</v>
      </c>
      <c r="B186" s="151"/>
      <c r="C186" s="155">
        <f t="shared" si="7"/>
        <v>0</v>
      </c>
    </row>
    <row r="187" spans="1:3" s="153" customFormat="1" ht="14.25">
      <c r="A187" s="156" t="s">
        <v>726</v>
      </c>
      <c r="B187" s="151"/>
      <c r="C187" s="158">
        <f t="shared" si="7"/>
        <v>0</v>
      </c>
    </row>
    <row r="188" spans="1:3" s="159" customFormat="1" ht="14.25">
      <c r="A188" s="156" t="s">
        <v>181</v>
      </c>
      <c r="B188" s="160"/>
      <c r="C188" s="158">
        <f t="shared" si="7"/>
        <v>0</v>
      </c>
    </row>
    <row r="189" spans="1:3" s="159" customFormat="1" ht="14.25">
      <c r="A189" s="156" t="s">
        <v>182</v>
      </c>
      <c r="B189" s="160"/>
      <c r="C189" s="158">
        <f t="shared" si="7"/>
        <v>0</v>
      </c>
    </row>
    <row r="190" spans="1:3" s="153" customFormat="1" ht="14.25">
      <c r="A190" s="150" t="s">
        <v>183</v>
      </c>
      <c r="B190" s="151"/>
      <c r="C190" s="155">
        <f t="shared" si="7"/>
        <v>0</v>
      </c>
    </row>
    <row r="191" spans="1:3" s="159" customFormat="1" ht="14.25">
      <c r="A191" s="156" t="s">
        <v>184</v>
      </c>
      <c r="B191" s="160"/>
      <c r="C191" s="158">
        <f t="shared" si="7"/>
        <v>0</v>
      </c>
    </row>
    <row r="192" spans="1:3" s="159" customFormat="1" ht="14.25">
      <c r="A192" s="156" t="s">
        <v>185</v>
      </c>
      <c r="B192" s="160"/>
      <c r="C192" s="158">
        <f t="shared" si="7"/>
        <v>0</v>
      </c>
    </row>
    <row r="193" spans="1:3" s="153" customFormat="1" ht="14.25">
      <c r="A193" s="150" t="s">
        <v>186</v>
      </c>
      <c r="B193" s="151">
        <f>B194</f>
        <v>20</v>
      </c>
      <c r="C193" s="155">
        <f t="shared" si="7"/>
        <v>20</v>
      </c>
    </row>
    <row r="194" spans="1:3" s="159" customFormat="1" ht="14.25">
      <c r="A194" s="156" t="s">
        <v>187</v>
      </c>
      <c r="B194" s="157">
        <v>20</v>
      </c>
      <c r="C194" s="158">
        <f t="shared" si="7"/>
        <v>20</v>
      </c>
    </row>
    <row r="195" spans="1:3" s="153" customFormat="1" ht="14.25">
      <c r="A195" s="150" t="s">
        <v>727</v>
      </c>
      <c r="B195" s="151">
        <f>SUM(B196,B204,B209,B215,B217:B219,B225,B229,B231,B241:B242,B238,B236)</f>
        <v>18576</v>
      </c>
      <c r="C195" s="155">
        <f t="shared" si="7"/>
        <v>18576</v>
      </c>
    </row>
    <row r="196" spans="1:3" s="153" customFormat="1" ht="14.25">
      <c r="A196" s="150" t="s">
        <v>188</v>
      </c>
      <c r="B196" s="151">
        <f>SUM(B197:B203)</f>
        <v>994</v>
      </c>
      <c r="C196" s="155">
        <f t="shared" si="7"/>
        <v>994</v>
      </c>
    </row>
    <row r="197" spans="1:3" s="153" customFormat="1" ht="14.25">
      <c r="A197" s="156" t="s">
        <v>79</v>
      </c>
      <c r="B197" s="157">
        <v>564</v>
      </c>
      <c r="C197" s="158">
        <f t="shared" si="7"/>
        <v>564</v>
      </c>
    </row>
    <row r="198" spans="1:3" s="159" customFormat="1" ht="14.25">
      <c r="A198" s="156" t="s">
        <v>80</v>
      </c>
      <c r="B198" s="160"/>
      <c r="C198" s="158">
        <f t="shared" si="7"/>
        <v>0</v>
      </c>
    </row>
    <row r="199" spans="1:3" s="159" customFormat="1" ht="14.25">
      <c r="A199" s="156" t="s">
        <v>189</v>
      </c>
      <c r="B199" s="160"/>
      <c r="C199" s="158">
        <f t="shared" si="7"/>
        <v>0</v>
      </c>
    </row>
    <row r="200" spans="1:3" s="153" customFormat="1" ht="14.25">
      <c r="A200" s="156" t="s">
        <v>190</v>
      </c>
      <c r="B200" s="160"/>
      <c r="C200" s="158">
        <f t="shared" si="7"/>
        <v>0</v>
      </c>
    </row>
    <row r="201" spans="1:3" s="159" customFormat="1" ht="14.25">
      <c r="A201" s="156" t="s">
        <v>191</v>
      </c>
      <c r="B201" s="160"/>
      <c r="C201" s="158">
        <f t="shared" si="7"/>
        <v>0</v>
      </c>
    </row>
    <row r="202" spans="1:3" s="153" customFormat="1" ht="14.25">
      <c r="A202" s="156" t="s">
        <v>84</v>
      </c>
      <c r="B202" s="160"/>
      <c r="C202" s="158">
        <f t="shared" si="7"/>
        <v>0</v>
      </c>
    </row>
    <row r="203" spans="1:3" s="153" customFormat="1" ht="14.25">
      <c r="A203" s="156" t="s">
        <v>192</v>
      </c>
      <c r="B203" s="157">
        <v>430</v>
      </c>
      <c r="C203" s="158">
        <f t="shared" si="7"/>
        <v>430</v>
      </c>
    </row>
    <row r="204" spans="1:3" s="153" customFormat="1" ht="14.25">
      <c r="A204" s="150" t="s">
        <v>193</v>
      </c>
      <c r="B204" s="151">
        <f>SUM(B205:B208)</f>
        <v>2405</v>
      </c>
      <c r="C204" s="155">
        <f t="shared" si="7"/>
        <v>2405</v>
      </c>
    </row>
    <row r="205" spans="1:3" s="159" customFormat="1" ht="15">
      <c r="A205" s="156" t="s">
        <v>79</v>
      </c>
      <c r="B205" s="161">
        <v>2191</v>
      </c>
      <c r="C205" s="158">
        <f t="shared" si="7"/>
        <v>2191</v>
      </c>
    </row>
    <row r="206" spans="1:3" s="159" customFormat="1" ht="15">
      <c r="A206" s="165" t="s">
        <v>106</v>
      </c>
      <c r="B206" s="161">
        <v>7</v>
      </c>
      <c r="C206" s="158">
        <f t="shared" si="7"/>
        <v>7</v>
      </c>
    </row>
    <row r="207" spans="1:3" s="159" customFormat="1" ht="14.25">
      <c r="A207" s="165" t="s">
        <v>194</v>
      </c>
      <c r="B207" s="157">
        <v>2</v>
      </c>
      <c r="C207" s="158">
        <f t="shared" si="7"/>
        <v>2</v>
      </c>
    </row>
    <row r="208" spans="1:3" s="159" customFormat="1" ht="14.25">
      <c r="A208" s="156" t="s">
        <v>195</v>
      </c>
      <c r="B208" s="157">
        <v>205</v>
      </c>
      <c r="C208" s="158">
        <f t="shared" si="7"/>
        <v>205</v>
      </c>
    </row>
    <row r="209" spans="1:3" s="153" customFormat="1" ht="14.25">
      <c r="A209" s="150" t="s">
        <v>196</v>
      </c>
      <c r="B209" s="151">
        <f>SUM(B210:B214)</f>
        <v>9464</v>
      </c>
      <c r="C209" s="155">
        <f t="shared" si="7"/>
        <v>9464</v>
      </c>
    </row>
    <row r="210" spans="1:3" s="159" customFormat="1" ht="14.25">
      <c r="A210" s="156" t="s">
        <v>197</v>
      </c>
      <c r="B210" s="157">
        <v>726</v>
      </c>
      <c r="C210" s="158">
        <f t="shared" si="7"/>
        <v>726</v>
      </c>
    </row>
    <row r="211" spans="1:3" s="153" customFormat="1" ht="14.25">
      <c r="A211" s="156" t="s">
        <v>198</v>
      </c>
      <c r="B211" s="157">
        <v>2239</v>
      </c>
      <c r="C211" s="158">
        <f t="shared" si="7"/>
        <v>2239</v>
      </c>
    </row>
    <row r="212" spans="1:3" s="159" customFormat="1" ht="14.25">
      <c r="A212" s="156" t="s">
        <v>199</v>
      </c>
      <c r="B212" s="157">
        <v>3511</v>
      </c>
      <c r="C212" s="158">
        <f t="shared" si="7"/>
        <v>3511</v>
      </c>
    </row>
    <row r="213" spans="1:3" s="159" customFormat="1" ht="14.25">
      <c r="A213" s="156" t="s">
        <v>200</v>
      </c>
      <c r="B213" s="157">
        <v>1774</v>
      </c>
      <c r="C213" s="158">
        <f t="shared" si="7"/>
        <v>1774</v>
      </c>
    </row>
    <row r="214" spans="1:3" s="159" customFormat="1" ht="14.25">
      <c r="A214" s="165" t="s">
        <v>201</v>
      </c>
      <c r="B214" s="157">
        <v>1214</v>
      </c>
      <c r="C214" s="158">
        <f t="shared" si="7"/>
        <v>1214</v>
      </c>
    </row>
    <row r="215" spans="1:3" s="153" customFormat="1" ht="14.25">
      <c r="A215" s="150" t="s">
        <v>202</v>
      </c>
      <c r="B215" s="151">
        <f>B216</f>
        <v>160</v>
      </c>
      <c r="C215" s="155">
        <f t="shared" si="7"/>
        <v>160</v>
      </c>
    </row>
    <row r="216" spans="1:3" s="159" customFormat="1" ht="14.25">
      <c r="A216" s="156" t="s">
        <v>203</v>
      </c>
      <c r="B216" s="157">
        <v>160</v>
      </c>
      <c r="C216" s="158">
        <f t="shared" si="7"/>
        <v>160</v>
      </c>
    </row>
    <row r="217" spans="1:3" s="153" customFormat="1" ht="14.25">
      <c r="A217" s="150" t="s">
        <v>204</v>
      </c>
      <c r="B217" s="154">
        <v>150</v>
      </c>
      <c r="C217" s="155">
        <f t="shared" si="7"/>
        <v>150</v>
      </c>
    </row>
    <row r="218" spans="1:3" s="153" customFormat="1" ht="14.25">
      <c r="A218" s="150" t="s">
        <v>728</v>
      </c>
      <c r="B218" s="151">
        <v>1142</v>
      </c>
      <c r="C218" s="155">
        <f t="shared" si="7"/>
        <v>1142</v>
      </c>
    </row>
    <row r="219" spans="1:3" s="153" customFormat="1" ht="14.25">
      <c r="A219" s="150" t="s">
        <v>205</v>
      </c>
      <c r="B219" s="151">
        <f>SUM(B220:B224)</f>
        <v>910</v>
      </c>
      <c r="C219" s="155">
        <f t="shared" si="7"/>
        <v>910</v>
      </c>
    </row>
    <row r="220" spans="1:3" s="159" customFormat="1" ht="15">
      <c r="A220" s="156" t="s">
        <v>206</v>
      </c>
      <c r="B220" s="161">
        <v>45</v>
      </c>
      <c r="C220" s="158">
        <f t="shared" si="7"/>
        <v>45</v>
      </c>
    </row>
    <row r="221" spans="1:3" s="159" customFormat="1" ht="15">
      <c r="A221" s="156" t="s">
        <v>207</v>
      </c>
      <c r="B221" s="161">
        <v>475</v>
      </c>
      <c r="C221" s="158">
        <f t="shared" si="7"/>
        <v>475</v>
      </c>
    </row>
    <row r="222" spans="1:3" s="153" customFormat="1" ht="14.25">
      <c r="A222" s="165" t="s">
        <v>208</v>
      </c>
      <c r="B222" s="157">
        <v>390</v>
      </c>
      <c r="C222" s="158">
        <f t="shared" si="7"/>
        <v>390</v>
      </c>
    </row>
    <row r="223" spans="1:3" s="153" customFormat="1" ht="14.25">
      <c r="A223" s="156" t="s">
        <v>209</v>
      </c>
      <c r="B223" s="160"/>
      <c r="C223" s="158">
        <f t="shared" si="7"/>
        <v>0</v>
      </c>
    </row>
    <row r="224" spans="1:3" s="159" customFormat="1" ht="14.25">
      <c r="A224" s="156" t="s">
        <v>210</v>
      </c>
      <c r="B224" s="160"/>
      <c r="C224" s="158">
        <f t="shared" si="7"/>
        <v>0</v>
      </c>
    </row>
    <row r="225" spans="1:3" s="153" customFormat="1" ht="14.25">
      <c r="A225" s="150" t="s">
        <v>211</v>
      </c>
      <c r="B225" s="151">
        <f>SUM(B226:B228)</f>
        <v>432</v>
      </c>
      <c r="C225" s="155">
        <f t="shared" si="7"/>
        <v>432</v>
      </c>
    </row>
    <row r="226" spans="1:3" s="159" customFormat="1" ht="14.25">
      <c r="A226" s="156" t="s">
        <v>79</v>
      </c>
      <c r="B226" s="157">
        <v>162</v>
      </c>
      <c r="C226" s="158">
        <f t="shared" si="7"/>
        <v>162</v>
      </c>
    </row>
    <row r="227" spans="1:3" s="159" customFormat="1" ht="14.25">
      <c r="A227" s="156" t="s">
        <v>212</v>
      </c>
      <c r="B227" s="157">
        <v>110</v>
      </c>
      <c r="C227" s="158">
        <f t="shared" si="7"/>
        <v>110</v>
      </c>
    </row>
    <row r="228" spans="1:3" s="159" customFormat="1" ht="14.25">
      <c r="A228" s="165" t="s">
        <v>213</v>
      </c>
      <c r="B228" s="157">
        <v>160</v>
      </c>
      <c r="C228" s="158">
        <f t="shared" si="7"/>
        <v>160</v>
      </c>
    </row>
    <row r="229" spans="1:3" s="153" customFormat="1" ht="14.25">
      <c r="A229" s="150" t="s">
        <v>214</v>
      </c>
      <c r="B229" s="151"/>
      <c r="C229" s="155">
        <f t="shared" si="7"/>
        <v>0</v>
      </c>
    </row>
    <row r="230" spans="1:3" s="159" customFormat="1" ht="14.25">
      <c r="A230" s="156" t="s">
        <v>79</v>
      </c>
      <c r="B230" s="160"/>
      <c r="C230" s="158">
        <f t="shared" si="7"/>
        <v>0</v>
      </c>
    </row>
    <row r="231" spans="1:3" s="153" customFormat="1" ht="14.25">
      <c r="A231" s="150" t="s">
        <v>215</v>
      </c>
      <c r="B231" s="166">
        <v>115</v>
      </c>
      <c r="C231" s="155">
        <v>115</v>
      </c>
    </row>
    <row r="232" spans="1:3" s="159" customFormat="1" ht="14.25">
      <c r="A232" s="165" t="s">
        <v>216</v>
      </c>
      <c r="B232" s="157">
        <v>100</v>
      </c>
      <c r="C232" s="158">
        <v>100</v>
      </c>
    </row>
    <row r="233" spans="1:3" s="159" customFormat="1" ht="14.25">
      <c r="A233" s="165" t="s">
        <v>217</v>
      </c>
      <c r="B233" s="157">
        <v>5</v>
      </c>
      <c r="C233" s="158">
        <v>5</v>
      </c>
    </row>
    <row r="234" spans="1:3" s="159" customFormat="1" ht="14.25">
      <c r="A234" s="156" t="s">
        <v>218</v>
      </c>
      <c r="B234" s="160"/>
      <c r="C234" s="158"/>
    </row>
    <row r="235" spans="1:3" s="159" customFormat="1" ht="14.25">
      <c r="A235" s="165" t="s">
        <v>219</v>
      </c>
      <c r="B235" s="157">
        <v>10</v>
      </c>
      <c r="C235" s="158">
        <v>10</v>
      </c>
    </row>
    <row r="236" spans="1:3" s="153" customFormat="1" ht="14.25">
      <c r="A236" s="150" t="s">
        <v>729</v>
      </c>
      <c r="B236" s="151"/>
      <c r="C236" s="155">
        <f t="shared" ref="C236:C241" si="8">SUM(B236:B236)</f>
        <v>0</v>
      </c>
    </row>
    <row r="237" spans="1:3" s="159" customFormat="1" ht="14.25">
      <c r="A237" s="156" t="s">
        <v>730</v>
      </c>
      <c r="B237" s="160"/>
      <c r="C237" s="158">
        <f t="shared" si="8"/>
        <v>0</v>
      </c>
    </row>
    <row r="238" spans="1:3" s="153" customFormat="1" ht="14.25">
      <c r="A238" s="150" t="s">
        <v>731</v>
      </c>
      <c r="B238" s="151">
        <f>SUM(B239:B240)</f>
        <v>580</v>
      </c>
      <c r="C238" s="155">
        <f t="shared" si="8"/>
        <v>580</v>
      </c>
    </row>
    <row r="239" spans="1:3" s="159" customFormat="1" ht="14.25">
      <c r="A239" s="156" t="s">
        <v>732</v>
      </c>
      <c r="B239" s="160"/>
      <c r="C239" s="158">
        <f t="shared" si="8"/>
        <v>0</v>
      </c>
    </row>
    <row r="240" spans="1:3" s="159" customFormat="1" ht="14.25">
      <c r="A240" s="156" t="s">
        <v>733</v>
      </c>
      <c r="B240" s="157">
        <v>580</v>
      </c>
      <c r="C240" s="158">
        <f t="shared" si="8"/>
        <v>580</v>
      </c>
    </row>
    <row r="241" spans="1:3" s="153" customFormat="1" ht="14.25">
      <c r="A241" s="150" t="s">
        <v>220</v>
      </c>
      <c r="B241" s="154">
        <v>831</v>
      </c>
      <c r="C241" s="155">
        <f t="shared" si="8"/>
        <v>831</v>
      </c>
    </row>
    <row r="242" spans="1:3" s="153" customFormat="1" ht="14.25">
      <c r="A242" s="150" t="s">
        <v>221</v>
      </c>
      <c r="B242" s="151">
        <v>1393</v>
      </c>
      <c r="C242" s="155">
        <v>1393</v>
      </c>
    </row>
    <row r="243" spans="1:3" s="153" customFormat="1" ht="14.25">
      <c r="A243" s="165" t="s">
        <v>222</v>
      </c>
      <c r="B243" s="154">
        <v>40</v>
      </c>
      <c r="C243" s="155">
        <v>40</v>
      </c>
    </row>
    <row r="244" spans="1:3" s="159" customFormat="1" ht="14.25">
      <c r="A244" s="167" t="s">
        <v>223</v>
      </c>
      <c r="B244" s="168">
        <v>1353</v>
      </c>
      <c r="C244" s="158">
        <f t="shared" ref="C244:C307" si="9">SUM(B244:B244)</f>
        <v>1353</v>
      </c>
    </row>
    <row r="245" spans="1:3" s="153" customFormat="1" ht="14.25">
      <c r="A245" s="150" t="s">
        <v>734</v>
      </c>
      <c r="B245" s="151">
        <f>SUM(B246,B250,B255,B263,B267,B274,B278,B281,B285,B289,B272,B287)</f>
        <v>7811</v>
      </c>
      <c r="C245" s="155">
        <f t="shared" si="9"/>
        <v>7811</v>
      </c>
    </row>
    <row r="246" spans="1:3" s="153" customFormat="1" ht="14.25">
      <c r="A246" s="150" t="s">
        <v>224</v>
      </c>
      <c r="B246" s="151">
        <f>SUM(B247:B249)</f>
        <v>208</v>
      </c>
      <c r="C246" s="155">
        <f t="shared" si="9"/>
        <v>208</v>
      </c>
    </row>
    <row r="247" spans="1:3" s="153" customFormat="1" ht="14.25">
      <c r="A247" s="156" t="s">
        <v>79</v>
      </c>
      <c r="B247" s="157">
        <v>145</v>
      </c>
      <c r="C247" s="158">
        <f t="shared" si="9"/>
        <v>145</v>
      </c>
    </row>
    <row r="248" spans="1:3" s="159" customFormat="1" ht="14.25">
      <c r="A248" s="156" t="s">
        <v>80</v>
      </c>
      <c r="B248" s="160"/>
      <c r="C248" s="158">
        <f t="shared" si="9"/>
        <v>0</v>
      </c>
    </row>
    <row r="249" spans="1:3" s="153" customFormat="1" ht="15">
      <c r="A249" s="156" t="s">
        <v>225</v>
      </c>
      <c r="B249" s="161">
        <v>63</v>
      </c>
      <c r="C249" s="158">
        <f t="shared" si="9"/>
        <v>63</v>
      </c>
    </row>
    <row r="250" spans="1:3" s="153" customFormat="1" ht="14.25">
      <c r="A250" s="150" t="s">
        <v>226</v>
      </c>
      <c r="B250" s="151">
        <f>SUM(B251:B254)</f>
        <v>2612</v>
      </c>
      <c r="C250" s="155">
        <f t="shared" si="9"/>
        <v>2612</v>
      </c>
    </row>
    <row r="251" spans="1:3" s="159" customFormat="1" ht="14.25">
      <c r="A251" s="156" t="s">
        <v>227</v>
      </c>
      <c r="B251" s="157">
        <v>595</v>
      </c>
      <c r="C251" s="158">
        <f t="shared" si="9"/>
        <v>595</v>
      </c>
    </row>
    <row r="252" spans="1:3" s="159" customFormat="1" ht="14.25">
      <c r="A252" s="156" t="s">
        <v>228</v>
      </c>
      <c r="B252" s="160"/>
      <c r="C252" s="158">
        <f t="shared" si="9"/>
        <v>0</v>
      </c>
    </row>
    <row r="253" spans="1:3" s="159" customFormat="1" ht="14.25">
      <c r="A253" s="165" t="s">
        <v>735</v>
      </c>
      <c r="B253" s="157">
        <v>1274</v>
      </c>
      <c r="C253" s="158">
        <f t="shared" si="9"/>
        <v>1274</v>
      </c>
    </row>
    <row r="254" spans="1:3" s="153" customFormat="1" ht="14.25">
      <c r="A254" s="169" t="s">
        <v>736</v>
      </c>
      <c r="B254" s="157">
        <v>743</v>
      </c>
      <c r="C254" s="158">
        <f t="shared" si="9"/>
        <v>743</v>
      </c>
    </row>
    <row r="255" spans="1:3" s="153" customFormat="1" ht="14.25">
      <c r="A255" s="150" t="s">
        <v>229</v>
      </c>
      <c r="B255" s="151">
        <f>SUM(B256:B262)</f>
        <v>472</v>
      </c>
      <c r="C255" s="155">
        <f t="shared" si="9"/>
        <v>472</v>
      </c>
    </row>
    <row r="256" spans="1:3" s="159" customFormat="1" ht="14.25">
      <c r="A256" s="156" t="s">
        <v>230</v>
      </c>
      <c r="B256" s="157">
        <v>198</v>
      </c>
      <c r="C256" s="158">
        <f t="shared" si="9"/>
        <v>198</v>
      </c>
    </row>
    <row r="257" spans="1:3" s="159" customFormat="1" ht="15">
      <c r="A257" s="156" t="s">
        <v>231</v>
      </c>
      <c r="B257" s="161">
        <v>194</v>
      </c>
      <c r="C257" s="158">
        <f t="shared" si="9"/>
        <v>194</v>
      </c>
    </row>
    <row r="258" spans="1:3" s="153" customFormat="1" ht="14.25">
      <c r="A258" s="156" t="s">
        <v>232</v>
      </c>
      <c r="B258" s="160"/>
      <c r="C258" s="158">
        <f t="shared" si="9"/>
        <v>0</v>
      </c>
    </row>
    <row r="259" spans="1:3" s="159" customFormat="1" ht="14.25">
      <c r="A259" s="156" t="s">
        <v>233</v>
      </c>
      <c r="B259" s="160"/>
      <c r="C259" s="158">
        <f t="shared" si="9"/>
        <v>0</v>
      </c>
    </row>
    <row r="260" spans="1:3" s="153" customFormat="1" ht="14.25">
      <c r="A260" s="156" t="s">
        <v>234</v>
      </c>
      <c r="B260" s="157">
        <v>50</v>
      </c>
      <c r="C260" s="158">
        <f t="shared" si="9"/>
        <v>50</v>
      </c>
    </row>
    <row r="261" spans="1:3" s="159" customFormat="1" ht="14.25">
      <c r="A261" s="156" t="s">
        <v>235</v>
      </c>
      <c r="B261" s="160"/>
      <c r="C261" s="158">
        <f t="shared" si="9"/>
        <v>0</v>
      </c>
    </row>
    <row r="262" spans="1:3" s="159" customFormat="1" ht="14.25">
      <c r="A262" s="156" t="s">
        <v>236</v>
      </c>
      <c r="B262" s="157">
        <v>30</v>
      </c>
      <c r="C262" s="158">
        <f t="shared" si="9"/>
        <v>30</v>
      </c>
    </row>
    <row r="263" spans="1:3" s="153" customFormat="1" ht="14.25">
      <c r="A263" s="150" t="s">
        <v>237</v>
      </c>
      <c r="B263" s="151">
        <f>SUM(B264:B266)</f>
        <v>829</v>
      </c>
      <c r="C263" s="155">
        <f t="shared" si="9"/>
        <v>829</v>
      </c>
    </row>
    <row r="264" spans="1:3" s="159" customFormat="1" ht="14.25">
      <c r="A264" s="156" t="s">
        <v>238</v>
      </c>
      <c r="B264" s="160"/>
      <c r="C264" s="158">
        <f t="shared" si="9"/>
        <v>0</v>
      </c>
    </row>
    <row r="265" spans="1:3" s="159" customFormat="1" ht="14.25">
      <c r="A265" s="156" t="s">
        <v>239</v>
      </c>
      <c r="B265" s="160"/>
      <c r="C265" s="158">
        <f t="shared" si="9"/>
        <v>0</v>
      </c>
    </row>
    <row r="266" spans="1:3" s="159" customFormat="1" ht="14.25">
      <c r="A266" s="156" t="s">
        <v>737</v>
      </c>
      <c r="B266" s="157">
        <v>829</v>
      </c>
      <c r="C266" s="158">
        <f t="shared" si="9"/>
        <v>829</v>
      </c>
    </row>
    <row r="267" spans="1:3" s="153" customFormat="1" ht="14.25">
      <c r="A267" s="150" t="s">
        <v>240</v>
      </c>
      <c r="B267" s="151">
        <f>SUM(B268:B271)</f>
        <v>2240</v>
      </c>
      <c r="C267" s="155">
        <f t="shared" si="9"/>
        <v>2240</v>
      </c>
    </row>
    <row r="268" spans="1:3" s="159" customFormat="1" ht="14.25">
      <c r="A268" s="156" t="s">
        <v>241</v>
      </c>
      <c r="B268" s="157">
        <v>533</v>
      </c>
      <c r="C268" s="158">
        <f t="shared" si="9"/>
        <v>533</v>
      </c>
    </row>
    <row r="269" spans="1:3" s="153" customFormat="1" ht="14.25">
      <c r="A269" s="156" t="s">
        <v>242</v>
      </c>
      <c r="B269" s="157">
        <v>1073</v>
      </c>
      <c r="C269" s="158">
        <f t="shared" si="9"/>
        <v>1073</v>
      </c>
    </row>
    <row r="270" spans="1:3" s="159" customFormat="1" ht="14.25">
      <c r="A270" s="156" t="s">
        <v>243</v>
      </c>
      <c r="B270" s="157">
        <v>628</v>
      </c>
      <c r="C270" s="158">
        <f t="shared" si="9"/>
        <v>628</v>
      </c>
    </row>
    <row r="271" spans="1:3" s="153" customFormat="1" ht="14.25">
      <c r="A271" s="156" t="s">
        <v>244</v>
      </c>
      <c r="B271" s="157">
        <v>6</v>
      </c>
      <c r="C271" s="158">
        <f t="shared" si="9"/>
        <v>6</v>
      </c>
    </row>
    <row r="272" spans="1:3" s="153" customFormat="1" ht="14.25">
      <c r="A272" s="150" t="s">
        <v>738</v>
      </c>
      <c r="B272" s="151">
        <f>B273</f>
        <v>850</v>
      </c>
      <c r="C272" s="155">
        <f t="shared" si="9"/>
        <v>850</v>
      </c>
    </row>
    <row r="273" spans="1:3" s="153" customFormat="1" ht="14.25">
      <c r="A273" s="156" t="s">
        <v>739</v>
      </c>
      <c r="B273" s="157">
        <v>850</v>
      </c>
      <c r="C273" s="158">
        <f t="shared" si="9"/>
        <v>850</v>
      </c>
    </row>
    <row r="274" spans="1:3" s="153" customFormat="1" ht="14.25">
      <c r="A274" s="150" t="s">
        <v>245</v>
      </c>
      <c r="B274" s="151">
        <f>SUM(B275:B277)</f>
        <v>600</v>
      </c>
      <c r="C274" s="155">
        <f t="shared" si="9"/>
        <v>600</v>
      </c>
    </row>
    <row r="275" spans="1:3" s="159" customFormat="1" ht="14.25">
      <c r="A275" s="156" t="s">
        <v>246</v>
      </c>
      <c r="B275" s="157">
        <v>600</v>
      </c>
      <c r="C275" s="158">
        <f t="shared" si="9"/>
        <v>600</v>
      </c>
    </row>
    <row r="276" spans="1:3" s="159" customFormat="1" ht="14.25">
      <c r="A276" s="156" t="s">
        <v>247</v>
      </c>
      <c r="B276" s="160"/>
      <c r="C276" s="158">
        <f t="shared" si="9"/>
        <v>0</v>
      </c>
    </row>
    <row r="277" spans="1:3" s="159" customFormat="1" ht="14.25">
      <c r="A277" s="156" t="s">
        <v>740</v>
      </c>
      <c r="B277" s="160"/>
      <c r="C277" s="158">
        <f t="shared" si="9"/>
        <v>0</v>
      </c>
    </row>
    <row r="278" spans="1:3" s="153" customFormat="1" ht="14.25">
      <c r="A278" s="150" t="s">
        <v>248</v>
      </c>
      <c r="B278" s="151"/>
      <c r="C278" s="155">
        <f t="shared" si="9"/>
        <v>0</v>
      </c>
    </row>
    <row r="279" spans="1:3" s="159" customFormat="1" ht="14.25">
      <c r="A279" s="156" t="s">
        <v>741</v>
      </c>
      <c r="B279" s="160"/>
      <c r="C279" s="158">
        <f t="shared" si="9"/>
        <v>0</v>
      </c>
    </row>
    <row r="280" spans="1:3" s="159" customFormat="1" ht="14.25">
      <c r="A280" s="156" t="s">
        <v>249</v>
      </c>
      <c r="B280" s="160"/>
      <c r="C280" s="158">
        <f t="shared" si="9"/>
        <v>0</v>
      </c>
    </row>
    <row r="281" spans="1:3" s="153" customFormat="1" ht="14.25">
      <c r="A281" s="150" t="s">
        <v>250</v>
      </c>
      <c r="B281" s="151"/>
      <c r="C281" s="155">
        <f t="shared" si="9"/>
        <v>0</v>
      </c>
    </row>
    <row r="282" spans="1:3" s="159" customFormat="1" ht="14.25">
      <c r="A282" s="156" t="s">
        <v>251</v>
      </c>
      <c r="B282" s="160"/>
      <c r="C282" s="158">
        <f t="shared" si="9"/>
        <v>0</v>
      </c>
    </row>
    <row r="283" spans="1:3" s="159" customFormat="1" ht="14.25">
      <c r="A283" s="156" t="s">
        <v>252</v>
      </c>
      <c r="B283" s="160"/>
      <c r="C283" s="158">
        <f t="shared" si="9"/>
        <v>0</v>
      </c>
    </row>
    <row r="284" spans="1:3" s="159" customFormat="1" ht="14.25">
      <c r="A284" s="156" t="s">
        <v>742</v>
      </c>
      <c r="B284" s="160"/>
      <c r="C284" s="158">
        <f t="shared" si="9"/>
        <v>0</v>
      </c>
    </row>
    <row r="285" spans="1:3" s="153" customFormat="1" ht="14.25">
      <c r="A285" s="150" t="s">
        <v>253</v>
      </c>
      <c r="B285" s="151"/>
      <c r="C285" s="155">
        <f t="shared" si="9"/>
        <v>0</v>
      </c>
    </row>
    <row r="286" spans="1:3" s="159" customFormat="1" ht="14.25">
      <c r="A286" s="156" t="s">
        <v>254</v>
      </c>
      <c r="B286" s="160"/>
      <c r="C286" s="158">
        <f t="shared" si="9"/>
        <v>0</v>
      </c>
    </row>
    <row r="287" spans="1:3" s="153" customFormat="1" ht="14.25">
      <c r="A287" s="150" t="s">
        <v>743</v>
      </c>
      <c r="B287" s="151"/>
      <c r="C287" s="155">
        <f t="shared" si="9"/>
        <v>0</v>
      </c>
    </row>
    <row r="288" spans="1:3" s="159" customFormat="1" ht="14.25">
      <c r="A288" s="156" t="s">
        <v>744</v>
      </c>
      <c r="B288" s="160"/>
      <c r="C288" s="158">
        <f t="shared" si="9"/>
        <v>0</v>
      </c>
    </row>
    <row r="289" spans="1:3" s="153" customFormat="1" ht="14.25">
      <c r="A289" s="150" t="s">
        <v>255</v>
      </c>
      <c r="B289" s="151"/>
      <c r="C289" s="155">
        <f t="shared" si="9"/>
        <v>0</v>
      </c>
    </row>
    <row r="290" spans="1:3" s="159" customFormat="1" ht="14.25">
      <c r="A290" s="156" t="s">
        <v>256</v>
      </c>
      <c r="B290" s="160"/>
      <c r="C290" s="158">
        <f t="shared" si="9"/>
        <v>0</v>
      </c>
    </row>
    <row r="291" spans="1:3" s="153" customFormat="1" ht="14.25">
      <c r="A291" s="150" t="s">
        <v>745</v>
      </c>
      <c r="B291" s="151">
        <v>1030</v>
      </c>
      <c r="C291" s="155">
        <f t="shared" si="9"/>
        <v>1030</v>
      </c>
    </row>
    <row r="292" spans="1:3" s="153" customFormat="1" ht="14.25">
      <c r="A292" s="150" t="s">
        <v>257</v>
      </c>
      <c r="B292" s="151"/>
      <c r="C292" s="155">
        <f t="shared" si="9"/>
        <v>0</v>
      </c>
    </row>
    <row r="293" spans="1:3" s="159" customFormat="1" ht="14.25">
      <c r="A293" s="156" t="s">
        <v>79</v>
      </c>
      <c r="B293" s="160"/>
      <c r="C293" s="158">
        <f t="shared" si="9"/>
        <v>0</v>
      </c>
    </row>
    <row r="294" spans="1:3" s="153" customFormat="1" ht="14.25">
      <c r="A294" s="156" t="s">
        <v>80</v>
      </c>
      <c r="B294" s="160"/>
      <c r="C294" s="158">
        <f t="shared" si="9"/>
        <v>0</v>
      </c>
    </row>
    <row r="295" spans="1:3" s="159" customFormat="1" ht="14.25">
      <c r="A295" s="156" t="s">
        <v>258</v>
      </c>
      <c r="B295" s="160"/>
      <c r="C295" s="158">
        <f t="shared" si="9"/>
        <v>0</v>
      </c>
    </row>
    <row r="296" spans="1:3" s="159" customFormat="1" ht="14.25">
      <c r="A296" s="156" t="s">
        <v>259</v>
      </c>
      <c r="B296" s="160"/>
      <c r="C296" s="158">
        <f t="shared" si="9"/>
        <v>0</v>
      </c>
    </row>
    <row r="297" spans="1:3" s="153" customFormat="1" ht="14.25">
      <c r="A297" s="150" t="s">
        <v>260</v>
      </c>
      <c r="B297" s="151"/>
      <c r="C297" s="155">
        <f t="shared" si="9"/>
        <v>0</v>
      </c>
    </row>
    <row r="298" spans="1:3" s="159" customFormat="1" ht="14.25">
      <c r="A298" s="156" t="s">
        <v>261</v>
      </c>
      <c r="B298" s="160"/>
      <c r="C298" s="158">
        <f t="shared" si="9"/>
        <v>0</v>
      </c>
    </row>
    <row r="299" spans="1:3" s="153" customFormat="1" ht="14.25">
      <c r="A299" s="156" t="s">
        <v>262</v>
      </c>
      <c r="B299" s="160"/>
      <c r="C299" s="158">
        <f t="shared" si="9"/>
        <v>0</v>
      </c>
    </row>
    <row r="300" spans="1:3" s="153" customFormat="1" ht="14.25">
      <c r="A300" s="150" t="s">
        <v>263</v>
      </c>
      <c r="B300" s="151"/>
      <c r="C300" s="155">
        <f t="shared" si="9"/>
        <v>0</v>
      </c>
    </row>
    <row r="301" spans="1:3" s="159" customFormat="1" ht="14.25">
      <c r="A301" s="156" t="s">
        <v>264</v>
      </c>
      <c r="B301" s="160"/>
      <c r="C301" s="158">
        <f t="shared" si="9"/>
        <v>0</v>
      </c>
    </row>
    <row r="302" spans="1:3" s="159" customFormat="1" ht="14.25">
      <c r="A302" s="156" t="s">
        <v>265</v>
      </c>
      <c r="B302" s="160"/>
      <c r="C302" s="158">
        <f t="shared" si="9"/>
        <v>0</v>
      </c>
    </row>
    <row r="303" spans="1:3" s="153" customFormat="1" ht="14.25">
      <c r="A303" s="150" t="s">
        <v>746</v>
      </c>
      <c r="B303" s="151"/>
      <c r="C303" s="155">
        <f t="shared" si="9"/>
        <v>0</v>
      </c>
    </row>
    <row r="304" spans="1:3" s="159" customFormat="1" ht="14.25">
      <c r="A304" s="156" t="s">
        <v>747</v>
      </c>
      <c r="B304" s="160"/>
      <c r="C304" s="158">
        <f t="shared" si="9"/>
        <v>0</v>
      </c>
    </row>
    <row r="305" spans="1:3" s="153" customFormat="1" ht="14.25">
      <c r="A305" s="150" t="s">
        <v>266</v>
      </c>
      <c r="B305" s="151"/>
      <c r="C305" s="155">
        <f t="shared" si="9"/>
        <v>0</v>
      </c>
    </row>
    <row r="306" spans="1:3" s="159" customFormat="1" ht="14.25">
      <c r="A306" s="156" t="s">
        <v>124</v>
      </c>
      <c r="B306" s="160"/>
      <c r="C306" s="158">
        <f t="shared" si="9"/>
        <v>0</v>
      </c>
    </row>
    <row r="307" spans="1:3" s="153" customFormat="1" ht="14.25">
      <c r="A307" s="150" t="s">
        <v>748</v>
      </c>
      <c r="B307" s="151"/>
      <c r="C307" s="155">
        <f t="shared" si="9"/>
        <v>0</v>
      </c>
    </row>
    <row r="308" spans="1:3" s="159" customFormat="1" ht="14.25">
      <c r="A308" s="156" t="s">
        <v>749</v>
      </c>
      <c r="B308" s="160"/>
      <c r="C308" s="158">
        <f t="shared" ref="C308:C371" si="10">SUM(B308:B308)</f>
        <v>0</v>
      </c>
    </row>
    <row r="309" spans="1:3" s="153" customFormat="1" ht="14.25">
      <c r="A309" s="150" t="s">
        <v>750</v>
      </c>
      <c r="B309" s="151">
        <f>B310</f>
        <v>1030</v>
      </c>
      <c r="C309" s="155">
        <f t="shared" si="10"/>
        <v>1030</v>
      </c>
    </row>
    <row r="310" spans="1:3" s="159" customFormat="1" ht="14.25">
      <c r="A310" s="156" t="s">
        <v>751</v>
      </c>
      <c r="B310" s="157">
        <v>1030</v>
      </c>
      <c r="C310" s="158">
        <f t="shared" si="10"/>
        <v>1030</v>
      </c>
    </row>
    <row r="311" spans="1:3" s="153" customFormat="1" ht="14.25">
      <c r="A311" s="150" t="s">
        <v>752</v>
      </c>
      <c r="B311" s="151">
        <f>SUM(B312,B319,B321)</f>
        <v>28323</v>
      </c>
      <c r="C311" s="155">
        <f t="shared" si="10"/>
        <v>28323</v>
      </c>
    </row>
    <row r="312" spans="1:3" s="153" customFormat="1" ht="14.25">
      <c r="A312" s="150" t="s">
        <v>267</v>
      </c>
      <c r="B312" s="151">
        <f>SUM(B313:B318)</f>
        <v>22366</v>
      </c>
      <c r="C312" s="155">
        <f t="shared" si="10"/>
        <v>22366</v>
      </c>
    </row>
    <row r="313" spans="1:3" s="159" customFormat="1" ht="14.25">
      <c r="A313" s="156" t="s">
        <v>79</v>
      </c>
      <c r="B313" s="157">
        <v>17653</v>
      </c>
      <c r="C313" s="158">
        <f t="shared" si="10"/>
        <v>17653</v>
      </c>
    </row>
    <row r="314" spans="1:3" s="159" customFormat="1" ht="14.25">
      <c r="A314" s="156" t="s">
        <v>80</v>
      </c>
      <c r="B314" s="157">
        <v>1608</v>
      </c>
      <c r="C314" s="158">
        <f t="shared" si="10"/>
        <v>1608</v>
      </c>
    </row>
    <row r="315" spans="1:3" s="159" customFormat="1" ht="14.25">
      <c r="A315" s="169" t="s">
        <v>753</v>
      </c>
      <c r="B315" s="157">
        <v>200</v>
      </c>
      <c r="C315" s="158">
        <f t="shared" si="10"/>
        <v>200</v>
      </c>
    </row>
    <row r="316" spans="1:3" s="153" customFormat="1" ht="14.25">
      <c r="A316" s="169" t="s">
        <v>754</v>
      </c>
      <c r="B316" s="157">
        <v>2585</v>
      </c>
      <c r="C316" s="158">
        <f t="shared" si="10"/>
        <v>2585</v>
      </c>
    </row>
    <row r="317" spans="1:3" s="159" customFormat="1" ht="14.25">
      <c r="A317" s="156" t="s">
        <v>268</v>
      </c>
      <c r="B317" s="157">
        <v>200</v>
      </c>
      <c r="C317" s="158">
        <f t="shared" si="10"/>
        <v>200</v>
      </c>
    </row>
    <row r="318" spans="1:3" s="153" customFormat="1" ht="14.25">
      <c r="A318" s="156" t="s">
        <v>269</v>
      </c>
      <c r="B318" s="157">
        <v>120</v>
      </c>
      <c r="C318" s="158">
        <f t="shared" si="10"/>
        <v>120</v>
      </c>
    </row>
    <row r="319" spans="1:3" s="153" customFormat="1" ht="14.25">
      <c r="A319" s="150" t="s">
        <v>270</v>
      </c>
      <c r="B319" s="151">
        <f>B320</f>
        <v>1700</v>
      </c>
      <c r="C319" s="155">
        <f t="shared" si="10"/>
        <v>1700</v>
      </c>
    </row>
    <row r="320" spans="1:3" s="153" customFormat="1" ht="14.25">
      <c r="A320" s="156" t="s">
        <v>271</v>
      </c>
      <c r="B320" s="157">
        <v>1700</v>
      </c>
      <c r="C320" s="158">
        <f t="shared" si="10"/>
        <v>1700</v>
      </c>
    </row>
    <row r="321" spans="1:3" s="153" customFormat="1" ht="14.25">
      <c r="A321" s="150" t="s">
        <v>272</v>
      </c>
      <c r="B321" s="151">
        <f>B322</f>
        <v>4257</v>
      </c>
      <c r="C321" s="155">
        <f t="shared" si="10"/>
        <v>4257</v>
      </c>
    </row>
    <row r="322" spans="1:3" s="153" customFormat="1" ht="14.25">
      <c r="A322" s="156" t="s">
        <v>273</v>
      </c>
      <c r="B322" s="157">
        <v>4257</v>
      </c>
      <c r="C322" s="158">
        <f t="shared" si="10"/>
        <v>4257</v>
      </c>
    </row>
    <row r="323" spans="1:3" s="153" customFormat="1" ht="14.25">
      <c r="A323" s="150" t="s">
        <v>755</v>
      </c>
      <c r="B323" s="151">
        <f>SUM(B324,B338,B344,B351,B353,B355,B358,B360)</f>
        <v>7469</v>
      </c>
      <c r="C323" s="155">
        <f t="shared" si="10"/>
        <v>7469</v>
      </c>
    </row>
    <row r="324" spans="1:3" s="153" customFormat="1" ht="14.25">
      <c r="A324" s="150" t="s">
        <v>274</v>
      </c>
      <c r="B324" s="151">
        <f>SUM(B325:B337)</f>
        <v>4363</v>
      </c>
      <c r="C324" s="155">
        <f t="shared" si="10"/>
        <v>4363</v>
      </c>
    </row>
    <row r="325" spans="1:3" s="159" customFormat="1" ht="14.25">
      <c r="A325" s="156" t="s">
        <v>79</v>
      </c>
      <c r="B325" s="160">
        <v>3290</v>
      </c>
      <c r="C325" s="158">
        <v>3290</v>
      </c>
    </row>
    <row r="326" spans="1:3" s="159" customFormat="1" ht="14.25">
      <c r="A326" s="156" t="s">
        <v>80</v>
      </c>
      <c r="B326" s="160">
        <v>341</v>
      </c>
      <c r="C326" s="158">
        <f t="shared" si="10"/>
        <v>341</v>
      </c>
    </row>
    <row r="327" spans="1:3" s="159" customFormat="1" ht="14.25">
      <c r="A327" s="156" t="s">
        <v>84</v>
      </c>
      <c r="B327" s="160">
        <v>584</v>
      </c>
      <c r="C327" s="158">
        <f t="shared" si="10"/>
        <v>584</v>
      </c>
    </row>
    <row r="328" spans="1:3" s="159" customFormat="1" ht="14.25">
      <c r="A328" s="156" t="s">
        <v>275</v>
      </c>
      <c r="B328" s="160"/>
      <c r="C328" s="158">
        <f t="shared" si="10"/>
        <v>0</v>
      </c>
    </row>
    <row r="329" spans="1:3" s="159" customFormat="1" ht="14.25">
      <c r="A329" s="156" t="s">
        <v>276</v>
      </c>
      <c r="B329" s="160"/>
      <c r="C329" s="158">
        <f t="shared" si="10"/>
        <v>0</v>
      </c>
    </row>
    <row r="330" spans="1:3" s="159" customFormat="1" ht="14.25">
      <c r="A330" s="156" t="s">
        <v>277</v>
      </c>
      <c r="B330" s="160"/>
      <c r="C330" s="158">
        <f t="shared" si="10"/>
        <v>0</v>
      </c>
    </row>
    <row r="331" spans="1:3" s="159" customFormat="1" ht="14.25">
      <c r="A331" s="156" t="s">
        <v>756</v>
      </c>
      <c r="B331" s="160"/>
      <c r="C331" s="158">
        <f t="shared" si="10"/>
        <v>0</v>
      </c>
    </row>
    <row r="332" spans="1:3" s="159" customFormat="1" ht="14.25">
      <c r="A332" s="156" t="s">
        <v>757</v>
      </c>
      <c r="B332" s="160"/>
      <c r="C332" s="158">
        <f t="shared" si="10"/>
        <v>0</v>
      </c>
    </row>
    <row r="333" spans="1:3" s="153" customFormat="1" ht="14.25">
      <c r="A333" s="156" t="s">
        <v>278</v>
      </c>
      <c r="B333" s="160"/>
      <c r="C333" s="158">
        <f t="shared" si="10"/>
        <v>0</v>
      </c>
    </row>
    <row r="334" spans="1:3" s="159" customFormat="1" ht="14.25">
      <c r="A334" s="156" t="s">
        <v>279</v>
      </c>
      <c r="B334" s="160"/>
      <c r="C334" s="158">
        <f t="shared" si="10"/>
        <v>0</v>
      </c>
    </row>
    <row r="335" spans="1:3" s="159" customFormat="1" ht="14.25">
      <c r="A335" s="156" t="s">
        <v>758</v>
      </c>
      <c r="B335" s="160"/>
      <c r="C335" s="158">
        <f t="shared" si="10"/>
        <v>0</v>
      </c>
    </row>
    <row r="336" spans="1:3" s="159" customFormat="1" ht="14.25">
      <c r="A336" s="156" t="s">
        <v>280</v>
      </c>
      <c r="B336" s="160"/>
      <c r="C336" s="158">
        <f t="shared" si="10"/>
        <v>0</v>
      </c>
    </row>
    <row r="337" spans="1:3" s="153" customFormat="1" ht="14.25">
      <c r="A337" s="156" t="s">
        <v>281</v>
      </c>
      <c r="B337" s="157">
        <v>148</v>
      </c>
      <c r="C337" s="158">
        <f t="shared" si="10"/>
        <v>148</v>
      </c>
    </row>
    <row r="338" spans="1:3" s="153" customFormat="1" ht="14.25">
      <c r="A338" s="150" t="s">
        <v>282</v>
      </c>
      <c r="B338" s="151"/>
      <c r="C338" s="155">
        <f t="shared" si="10"/>
        <v>0</v>
      </c>
    </row>
    <row r="339" spans="1:3" s="159" customFormat="1" ht="14.25">
      <c r="A339" s="156" t="s">
        <v>79</v>
      </c>
      <c r="B339" s="160"/>
      <c r="C339" s="158">
        <f t="shared" si="10"/>
        <v>0</v>
      </c>
    </row>
    <row r="340" spans="1:3" s="159" customFormat="1" ht="14.25">
      <c r="A340" s="156" t="s">
        <v>80</v>
      </c>
      <c r="B340" s="160"/>
      <c r="C340" s="158">
        <f t="shared" si="10"/>
        <v>0</v>
      </c>
    </row>
    <row r="341" spans="1:3" s="159" customFormat="1" ht="14.25">
      <c r="A341" s="156" t="s">
        <v>283</v>
      </c>
      <c r="B341" s="160"/>
      <c r="C341" s="158">
        <f t="shared" si="10"/>
        <v>0</v>
      </c>
    </row>
    <row r="342" spans="1:3" s="159" customFormat="1" ht="14.25">
      <c r="A342" s="156" t="s">
        <v>284</v>
      </c>
      <c r="B342" s="160"/>
      <c r="C342" s="158">
        <f t="shared" si="10"/>
        <v>0</v>
      </c>
    </row>
    <row r="343" spans="1:3" s="159" customFormat="1" ht="14.25">
      <c r="A343" s="156" t="s">
        <v>285</v>
      </c>
      <c r="B343" s="160"/>
      <c r="C343" s="158">
        <f t="shared" si="10"/>
        <v>0</v>
      </c>
    </row>
    <row r="344" spans="1:3" s="153" customFormat="1" ht="14.25">
      <c r="A344" s="150" t="s">
        <v>286</v>
      </c>
      <c r="B344" s="151">
        <f>SUM(B345:B350)</f>
        <v>165</v>
      </c>
      <c r="C344" s="155">
        <f t="shared" si="10"/>
        <v>165</v>
      </c>
    </row>
    <row r="345" spans="1:3" s="159" customFormat="1" ht="14.25">
      <c r="A345" s="156" t="s">
        <v>79</v>
      </c>
      <c r="B345" s="157">
        <v>165</v>
      </c>
      <c r="C345" s="158">
        <f t="shared" si="10"/>
        <v>165</v>
      </c>
    </row>
    <row r="346" spans="1:3" s="159" customFormat="1" ht="14.25">
      <c r="A346" s="156" t="s">
        <v>287</v>
      </c>
      <c r="B346" s="160"/>
      <c r="C346" s="158">
        <f t="shared" si="10"/>
        <v>0</v>
      </c>
    </row>
    <row r="347" spans="1:3" s="159" customFormat="1" ht="14.25">
      <c r="A347" s="156" t="s">
        <v>288</v>
      </c>
      <c r="B347" s="160"/>
      <c r="C347" s="158">
        <f t="shared" si="10"/>
        <v>0</v>
      </c>
    </row>
    <row r="348" spans="1:3" s="159" customFormat="1" ht="14.25">
      <c r="A348" s="156" t="s">
        <v>289</v>
      </c>
      <c r="B348" s="160"/>
      <c r="C348" s="158">
        <f t="shared" si="10"/>
        <v>0</v>
      </c>
    </row>
    <row r="349" spans="1:3" s="159" customFormat="1" ht="14.25">
      <c r="A349" s="156" t="s">
        <v>290</v>
      </c>
      <c r="B349" s="160"/>
      <c r="C349" s="158">
        <f t="shared" si="10"/>
        <v>0</v>
      </c>
    </row>
    <row r="350" spans="1:3" s="159" customFormat="1" ht="14.25">
      <c r="A350" s="156" t="s">
        <v>759</v>
      </c>
      <c r="B350" s="160"/>
      <c r="C350" s="158">
        <f t="shared" si="10"/>
        <v>0</v>
      </c>
    </row>
    <row r="351" spans="1:3" s="153" customFormat="1" ht="14.25">
      <c r="A351" s="150" t="s">
        <v>760</v>
      </c>
      <c r="B351" s="151">
        <f>B352</f>
        <v>2072</v>
      </c>
      <c r="C351" s="155">
        <f t="shared" si="10"/>
        <v>2072</v>
      </c>
    </row>
    <row r="352" spans="1:3" s="159" customFormat="1" ht="14.25">
      <c r="A352" s="156" t="s">
        <v>761</v>
      </c>
      <c r="B352" s="157">
        <v>2072</v>
      </c>
      <c r="C352" s="158">
        <f t="shared" si="10"/>
        <v>2072</v>
      </c>
    </row>
    <row r="353" spans="1:3" s="153" customFormat="1" ht="14.25">
      <c r="A353" s="150" t="s">
        <v>762</v>
      </c>
      <c r="B353" s="151">
        <v>519</v>
      </c>
      <c r="C353" s="155">
        <f t="shared" si="10"/>
        <v>519</v>
      </c>
    </row>
    <row r="354" spans="1:3" s="159" customFormat="1" ht="14.25">
      <c r="A354" s="169" t="s">
        <v>763</v>
      </c>
      <c r="B354" s="157">
        <v>519</v>
      </c>
      <c r="C354" s="158">
        <f t="shared" si="10"/>
        <v>519</v>
      </c>
    </row>
    <row r="355" spans="1:3" s="153" customFormat="1" ht="14.25">
      <c r="A355" s="150" t="s">
        <v>764</v>
      </c>
      <c r="B355" s="151">
        <v>50</v>
      </c>
      <c r="C355" s="155">
        <f t="shared" si="10"/>
        <v>50</v>
      </c>
    </row>
    <row r="356" spans="1:3" s="159" customFormat="1" ht="14.25">
      <c r="A356" s="156" t="s">
        <v>765</v>
      </c>
      <c r="B356" s="157">
        <v>50</v>
      </c>
      <c r="C356" s="158">
        <f t="shared" si="10"/>
        <v>50</v>
      </c>
    </row>
    <row r="357" spans="1:3" s="159" customFormat="1" ht="14.25">
      <c r="A357" s="156" t="s">
        <v>766</v>
      </c>
      <c r="B357" s="160"/>
      <c r="C357" s="158">
        <f t="shared" si="10"/>
        <v>0</v>
      </c>
    </row>
    <row r="358" spans="1:3" s="153" customFormat="1" ht="14.25">
      <c r="A358" s="150" t="s">
        <v>767</v>
      </c>
      <c r="B358" s="151"/>
      <c r="C358" s="155">
        <f t="shared" si="10"/>
        <v>0</v>
      </c>
    </row>
    <row r="359" spans="1:3" s="159" customFormat="1" ht="14.25">
      <c r="A359" s="156" t="s">
        <v>768</v>
      </c>
      <c r="B359" s="160"/>
      <c r="C359" s="158">
        <f t="shared" si="10"/>
        <v>0</v>
      </c>
    </row>
    <row r="360" spans="1:3" s="153" customFormat="1" ht="14.25">
      <c r="A360" s="150" t="s">
        <v>769</v>
      </c>
      <c r="B360" s="151">
        <v>300</v>
      </c>
      <c r="C360" s="155">
        <f t="shared" si="10"/>
        <v>300</v>
      </c>
    </row>
    <row r="361" spans="1:3" s="159" customFormat="1" ht="14.25">
      <c r="A361" s="156" t="s">
        <v>770</v>
      </c>
      <c r="B361" s="157">
        <v>300</v>
      </c>
      <c r="C361" s="158">
        <f t="shared" si="10"/>
        <v>300</v>
      </c>
    </row>
    <row r="362" spans="1:3" s="153" customFormat="1" ht="14.25">
      <c r="A362" s="150" t="s">
        <v>771</v>
      </c>
      <c r="B362" s="151">
        <v>100</v>
      </c>
      <c r="C362" s="155">
        <f t="shared" si="10"/>
        <v>100</v>
      </c>
    </row>
    <row r="363" spans="1:3" s="153" customFormat="1" ht="14.25">
      <c r="A363" s="150" t="s">
        <v>291</v>
      </c>
      <c r="B363" s="151">
        <v>100</v>
      </c>
      <c r="C363" s="155">
        <f t="shared" si="10"/>
        <v>100</v>
      </c>
    </row>
    <row r="364" spans="1:3" s="159" customFormat="1" ht="14.25">
      <c r="A364" s="156" t="s">
        <v>79</v>
      </c>
      <c r="B364" s="160"/>
      <c r="C364" s="158">
        <f t="shared" si="10"/>
        <v>0</v>
      </c>
    </row>
    <row r="365" spans="1:3" s="159" customFormat="1" ht="14.25">
      <c r="A365" s="156" t="s">
        <v>80</v>
      </c>
      <c r="B365" s="160"/>
      <c r="C365" s="158">
        <f t="shared" si="10"/>
        <v>0</v>
      </c>
    </row>
    <row r="366" spans="1:3" s="159" customFormat="1" ht="14.25">
      <c r="A366" s="156" t="s">
        <v>772</v>
      </c>
      <c r="B366" s="157">
        <v>50</v>
      </c>
      <c r="C366" s="158">
        <f t="shared" si="10"/>
        <v>50</v>
      </c>
    </row>
    <row r="367" spans="1:3" s="159" customFormat="1" ht="14.25">
      <c r="A367" s="156" t="s">
        <v>292</v>
      </c>
      <c r="B367" s="157">
        <v>50</v>
      </c>
      <c r="C367" s="158">
        <f t="shared" si="10"/>
        <v>50</v>
      </c>
    </row>
    <row r="368" spans="1:3" s="159" customFormat="1" ht="14.25">
      <c r="A368" s="156" t="s">
        <v>293</v>
      </c>
      <c r="B368" s="160"/>
      <c r="C368" s="158">
        <f t="shared" si="10"/>
        <v>0</v>
      </c>
    </row>
    <row r="369" spans="1:3" s="153" customFormat="1" ht="14.25">
      <c r="A369" s="156" t="s">
        <v>294</v>
      </c>
      <c r="B369" s="160"/>
      <c r="C369" s="158">
        <f t="shared" si="10"/>
        <v>0</v>
      </c>
    </row>
    <row r="370" spans="1:3" s="159" customFormat="1" ht="14.25">
      <c r="A370" s="156" t="s">
        <v>295</v>
      </c>
      <c r="B370" s="160"/>
      <c r="C370" s="158">
        <f t="shared" si="10"/>
        <v>0</v>
      </c>
    </row>
    <row r="371" spans="1:3" s="159" customFormat="1" ht="14.25">
      <c r="A371" s="156" t="s">
        <v>296</v>
      </c>
      <c r="B371" s="160"/>
      <c r="C371" s="158">
        <f t="shared" si="10"/>
        <v>0</v>
      </c>
    </row>
    <row r="372" spans="1:3" s="153" customFormat="1" ht="14.25">
      <c r="A372" s="150" t="s">
        <v>297</v>
      </c>
      <c r="B372" s="151"/>
      <c r="C372" s="155">
        <f t="shared" ref="C372:C431" si="11">SUM(B372:B372)</f>
        <v>0</v>
      </c>
    </row>
    <row r="373" spans="1:3" s="159" customFormat="1" ht="14.25">
      <c r="A373" s="156" t="s">
        <v>79</v>
      </c>
      <c r="B373" s="160"/>
      <c r="C373" s="158">
        <f t="shared" si="11"/>
        <v>0</v>
      </c>
    </row>
    <row r="374" spans="1:3" s="159" customFormat="1" ht="14.25">
      <c r="A374" s="156" t="s">
        <v>80</v>
      </c>
      <c r="B374" s="160"/>
      <c r="C374" s="158">
        <f t="shared" si="11"/>
        <v>0</v>
      </c>
    </row>
    <row r="375" spans="1:3" s="153" customFormat="1" ht="14.25">
      <c r="A375" s="150" t="s">
        <v>298</v>
      </c>
      <c r="B375" s="151"/>
      <c r="C375" s="155">
        <f t="shared" si="11"/>
        <v>0</v>
      </c>
    </row>
    <row r="376" spans="1:3" s="159" customFormat="1" ht="14.25">
      <c r="A376" s="156" t="s">
        <v>299</v>
      </c>
      <c r="B376" s="160"/>
      <c r="C376" s="158">
        <f t="shared" si="11"/>
        <v>0</v>
      </c>
    </row>
    <row r="377" spans="1:3" s="153" customFormat="1" ht="14.25">
      <c r="A377" s="150" t="s">
        <v>773</v>
      </c>
      <c r="B377" s="151"/>
      <c r="C377" s="155">
        <f t="shared" si="11"/>
        <v>0</v>
      </c>
    </row>
    <row r="378" spans="1:3" s="153" customFormat="1" ht="14.25">
      <c r="A378" s="150" t="s">
        <v>300</v>
      </c>
      <c r="B378" s="151"/>
      <c r="C378" s="155">
        <f t="shared" si="11"/>
        <v>0</v>
      </c>
    </row>
    <row r="379" spans="1:3" s="153" customFormat="1" ht="14.25">
      <c r="A379" s="156" t="s">
        <v>79</v>
      </c>
      <c r="B379" s="160"/>
      <c r="C379" s="158">
        <f t="shared" si="11"/>
        <v>0</v>
      </c>
    </row>
    <row r="380" spans="1:3" s="159" customFormat="1" ht="14.25">
      <c r="A380" s="156" t="s">
        <v>80</v>
      </c>
      <c r="B380" s="160"/>
      <c r="C380" s="158">
        <f t="shared" si="11"/>
        <v>0</v>
      </c>
    </row>
    <row r="381" spans="1:3" s="159" customFormat="1" ht="14.25">
      <c r="A381" s="156" t="s">
        <v>84</v>
      </c>
      <c r="B381" s="160"/>
      <c r="C381" s="158">
        <f t="shared" si="11"/>
        <v>0</v>
      </c>
    </row>
    <row r="382" spans="1:3" s="153" customFormat="1" ht="14.25">
      <c r="A382" s="150" t="s">
        <v>774</v>
      </c>
      <c r="B382" s="151">
        <f>SUM(B383,B387)</f>
        <v>959</v>
      </c>
      <c r="C382" s="155">
        <f t="shared" si="11"/>
        <v>959</v>
      </c>
    </row>
    <row r="383" spans="1:3" s="153" customFormat="1" ht="14.25">
      <c r="A383" s="150" t="s">
        <v>301</v>
      </c>
      <c r="B383" s="151">
        <f>SUM(B384:B386)</f>
        <v>220</v>
      </c>
      <c r="C383" s="155">
        <f t="shared" si="11"/>
        <v>220</v>
      </c>
    </row>
    <row r="384" spans="1:3" s="159" customFormat="1" ht="14.25">
      <c r="A384" s="156" t="s">
        <v>79</v>
      </c>
      <c r="B384" s="157">
        <v>220</v>
      </c>
      <c r="C384" s="158">
        <f t="shared" si="11"/>
        <v>220</v>
      </c>
    </row>
    <row r="385" spans="1:3" s="159" customFormat="1" ht="14.25">
      <c r="A385" s="156" t="s">
        <v>80</v>
      </c>
      <c r="B385" s="160"/>
      <c r="C385" s="158">
        <f t="shared" si="11"/>
        <v>0</v>
      </c>
    </row>
    <row r="386" spans="1:3" s="159" customFormat="1" ht="14.25">
      <c r="A386" s="156" t="s">
        <v>775</v>
      </c>
      <c r="B386" s="160"/>
      <c r="C386" s="158">
        <f t="shared" si="11"/>
        <v>0</v>
      </c>
    </row>
    <row r="387" spans="1:3" s="153" customFormat="1" ht="14.25">
      <c r="A387" s="150" t="s">
        <v>302</v>
      </c>
      <c r="B387" s="151">
        <v>739</v>
      </c>
      <c r="C387" s="155">
        <f t="shared" si="11"/>
        <v>739</v>
      </c>
    </row>
    <row r="388" spans="1:3" s="159" customFormat="1" ht="14.25">
      <c r="A388" s="156" t="s">
        <v>303</v>
      </c>
      <c r="B388" s="157">
        <v>739</v>
      </c>
      <c r="C388" s="158">
        <f t="shared" si="11"/>
        <v>739</v>
      </c>
    </row>
    <row r="389" spans="1:3" s="153" customFormat="1" ht="14.25">
      <c r="A389" s="150" t="s">
        <v>776</v>
      </c>
      <c r="B389" s="151"/>
      <c r="C389" s="155">
        <f t="shared" si="11"/>
        <v>0</v>
      </c>
    </row>
    <row r="390" spans="1:3" s="153" customFormat="1" ht="14.25">
      <c r="A390" s="150" t="s">
        <v>304</v>
      </c>
      <c r="B390" s="151"/>
      <c r="C390" s="155">
        <f t="shared" si="11"/>
        <v>0</v>
      </c>
    </row>
    <row r="391" spans="1:3" s="159" customFormat="1" ht="14.25">
      <c r="A391" s="156" t="s">
        <v>79</v>
      </c>
      <c r="B391" s="160"/>
      <c r="C391" s="158">
        <f t="shared" si="11"/>
        <v>0</v>
      </c>
    </row>
    <row r="392" spans="1:3" s="159" customFormat="1" ht="14.25">
      <c r="A392" s="156" t="s">
        <v>84</v>
      </c>
      <c r="B392" s="160"/>
      <c r="C392" s="158">
        <f t="shared" si="11"/>
        <v>0</v>
      </c>
    </row>
    <row r="393" spans="1:3" s="153" customFormat="1" ht="14.25">
      <c r="A393" s="156" t="s">
        <v>305</v>
      </c>
      <c r="B393" s="160"/>
      <c r="C393" s="158">
        <f t="shared" si="11"/>
        <v>0</v>
      </c>
    </row>
    <row r="394" spans="1:3" s="153" customFormat="1" ht="14.25">
      <c r="A394" s="150" t="s">
        <v>306</v>
      </c>
      <c r="B394" s="151"/>
      <c r="C394" s="155">
        <f t="shared" si="11"/>
        <v>0</v>
      </c>
    </row>
    <row r="395" spans="1:3" s="159" customFormat="1" ht="14.25">
      <c r="A395" s="156" t="s">
        <v>307</v>
      </c>
      <c r="B395" s="160"/>
      <c r="C395" s="158">
        <f t="shared" si="11"/>
        <v>0</v>
      </c>
    </row>
    <row r="396" spans="1:3" s="153" customFormat="1" ht="14.25">
      <c r="A396" s="156" t="s">
        <v>308</v>
      </c>
      <c r="B396" s="160"/>
      <c r="C396" s="158">
        <f t="shared" si="11"/>
        <v>0</v>
      </c>
    </row>
    <row r="397" spans="1:3" s="153" customFormat="1" ht="14.25">
      <c r="A397" s="150" t="s">
        <v>309</v>
      </c>
      <c r="B397" s="151"/>
      <c r="C397" s="155">
        <f t="shared" si="11"/>
        <v>0</v>
      </c>
    </row>
    <row r="398" spans="1:3" s="153" customFormat="1" ht="14.25">
      <c r="A398" s="156" t="s">
        <v>310</v>
      </c>
      <c r="B398" s="160"/>
      <c r="C398" s="158">
        <f t="shared" si="11"/>
        <v>0</v>
      </c>
    </row>
    <row r="399" spans="1:3" s="153" customFormat="1" ht="14.25">
      <c r="A399" s="150" t="s">
        <v>777</v>
      </c>
      <c r="B399" s="151">
        <f>SUM(B404,B408,B400)</f>
        <v>5926</v>
      </c>
      <c r="C399" s="155">
        <f t="shared" si="11"/>
        <v>5926</v>
      </c>
    </row>
    <row r="400" spans="1:3" s="153" customFormat="1" ht="14.25">
      <c r="A400" s="150" t="s">
        <v>778</v>
      </c>
      <c r="B400" s="151">
        <v>200</v>
      </c>
      <c r="C400" s="155">
        <f t="shared" si="11"/>
        <v>200</v>
      </c>
    </row>
    <row r="401" spans="1:3" s="159" customFormat="1" ht="14.25">
      <c r="A401" s="156" t="s">
        <v>779</v>
      </c>
      <c r="B401" s="160"/>
      <c r="C401" s="158">
        <f t="shared" si="11"/>
        <v>0</v>
      </c>
    </row>
    <row r="402" spans="1:3" s="159" customFormat="1" ht="14.25">
      <c r="A402" s="156" t="s">
        <v>780</v>
      </c>
      <c r="B402" s="157">
        <v>200</v>
      </c>
      <c r="C402" s="158">
        <f t="shared" si="11"/>
        <v>200</v>
      </c>
    </row>
    <row r="403" spans="1:3" s="159" customFormat="1" ht="14.25">
      <c r="A403" s="156" t="s">
        <v>781</v>
      </c>
      <c r="B403" s="160"/>
      <c r="C403" s="158">
        <f t="shared" si="11"/>
        <v>0</v>
      </c>
    </row>
    <row r="404" spans="1:3" s="153" customFormat="1" ht="14.25">
      <c r="A404" s="150" t="s">
        <v>311</v>
      </c>
      <c r="B404" s="151">
        <f>SUM(B405:B407)</f>
        <v>5726</v>
      </c>
      <c r="C404" s="155">
        <f t="shared" si="11"/>
        <v>5726</v>
      </c>
    </row>
    <row r="405" spans="1:3" s="159" customFormat="1" ht="14.25">
      <c r="A405" s="156" t="s">
        <v>312</v>
      </c>
      <c r="B405" s="157">
        <v>4057</v>
      </c>
      <c r="C405" s="158">
        <f t="shared" si="11"/>
        <v>4057</v>
      </c>
    </row>
    <row r="406" spans="1:3" s="153" customFormat="1" ht="15">
      <c r="A406" s="156" t="s">
        <v>791</v>
      </c>
      <c r="B406" s="161">
        <v>882</v>
      </c>
      <c r="C406" s="181">
        <f>SUM(B406:B406)</f>
        <v>882</v>
      </c>
    </row>
    <row r="407" spans="1:3" s="159" customFormat="1" ht="15">
      <c r="A407" s="156" t="s">
        <v>313</v>
      </c>
      <c r="B407" s="161">
        <v>787</v>
      </c>
      <c r="C407" s="158">
        <f t="shared" si="11"/>
        <v>787</v>
      </c>
    </row>
    <row r="408" spans="1:3" s="153" customFormat="1" ht="14.25">
      <c r="A408" s="150" t="s">
        <v>314</v>
      </c>
      <c r="B408" s="151"/>
      <c r="C408" s="155">
        <f t="shared" si="11"/>
        <v>0</v>
      </c>
    </row>
    <row r="409" spans="1:3" s="159" customFormat="1" ht="14.25">
      <c r="A409" s="156" t="s">
        <v>315</v>
      </c>
      <c r="B409" s="160"/>
      <c r="C409" s="158">
        <f t="shared" si="11"/>
        <v>0</v>
      </c>
    </row>
    <row r="410" spans="1:3" s="153" customFormat="1" ht="14.25">
      <c r="A410" s="150" t="s">
        <v>782</v>
      </c>
      <c r="B410" s="151"/>
      <c r="C410" s="155">
        <f t="shared" si="11"/>
        <v>0</v>
      </c>
    </row>
    <row r="411" spans="1:3" s="153" customFormat="1" ht="14.25">
      <c r="A411" s="150" t="s">
        <v>316</v>
      </c>
      <c r="B411" s="151"/>
      <c r="C411" s="155">
        <f t="shared" si="11"/>
        <v>0</v>
      </c>
    </row>
    <row r="412" spans="1:3" s="159" customFormat="1" ht="14.25">
      <c r="A412" s="156" t="s">
        <v>317</v>
      </c>
      <c r="B412" s="160"/>
      <c r="C412" s="158">
        <f t="shared" si="11"/>
        <v>0</v>
      </c>
    </row>
    <row r="413" spans="1:3" s="153" customFormat="1" ht="14.25">
      <c r="A413" s="150" t="s">
        <v>318</v>
      </c>
      <c r="B413" s="151"/>
      <c r="C413" s="155">
        <f t="shared" si="11"/>
        <v>0</v>
      </c>
    </row>
    <row r="414" spans="1:3" s="159" customFormat="1" ht="14.25">
      <c r="A414" s="156" t="s">
        <v>319</v>
      </c>
      <c r="B414" s="160"/>
      <c r="C414" s="158">
        <f t="shared" si="11"/>
        <v>0</v>
      </c>
    </row>
    <row r="415" spans="1:3" s="153" customFormat="1" ht="14.25">
      <c r="A415" s="150" t="s">
        <v>783</v>
      </c>
      <c r="B415" s="151">
        <f>SUM(B416,B424,B426)</f>
        <v>1177</v>
      </c>
      <c r="C415" s="155">
        <f t="shared" si="11"/>
        <v>1177</v>
      </c>
    </row>
    <row r="416" spans="1:3" s="153" customFormat="1" ht="14.25">
      <c r="A416" s="150" t="s">
        <v>320</v>
      </c>
      <c r="B416" s="151">
        <f>SUM(B417:B423)</f>
        <v>277</v>
      </c>
      <c r="C416" s="155">
        <f t="shared" si="11"/>
        <v>277</v>
      </c>
    </row>
    <row r="417" spans="1:3" s="159" customFormat="1" ht="14.25">
      <c r="A417" s="156" t="s">
        <v>79</v>
      </c>
      <c r="B417" s="157">
        <v>265</v>
      </c>
      <c r="C417" s="158">
        <f t="shared" si="11"/>
        <v>265</v>
      </c>
    </row>
    <row r="418" spans="1:3" s="159" customFormat="1" ht="14.25">
      <c r="A418" s="156" t="s">
        <v>80</v>
      </c>
      <c r="B418" s="160"/>
      <c r="C418" s="158">
        <f t="shared" si="11"/>
        <v>0</v>
      </c>
    </row>
    <row r="419" spans="1:3" s="159" customFormat="1" ht="14.25">
      <c r="A419" s="156" t="s">
        <v>321</v>
      </c>
      <c r="B419" s="160"/>
      <c r="C419" s="158">
        <f t="shared" si="11"/>
        <v>0</v>
      </c>
    </row>
    <row r="420" spans="1:3" s="153" customFormat="1" ht="14.25">
      <c r="A420" s="156" t="s">
        <v>322</v>
      </c>
      <c r="B420" s="160"/>
      <c r="C420" s="158">
        <f t="shared" si="11"/>
        <v>0</v>
      </c>
    </row>
    <row r="421" spans="1:3" s="153" customFormat="1" ht="14.25">
      <c r="A421" s="156" t="s">
        <v>784</v>
      </c>
      <c r="B421" s="160"/>
      <c r="C421" s="158">
        <f t="shared" si="11"/>
        <v>0</v>
      </c>
    </row>
    <row r="422" spans="1:3" s="159" customFormat="1" ht="14.25">
      <c r="A422" s="156" t="s">
        <v>323</v>
      </c>
      <c r="B422" s="160"/>
      <c r="C422" s="158">
        <f t="shared" si="11"/>
        <v>0</v>
      </c>
    </row>
    <row r="423" spans="1:3" s="153" customFormat="1" ht="14.25">
      <c r="A423" s="156" t="s">
        <v>84</v>
      </c>
      <c r="B423" s="157">
        <v>12</v>
      </c>
      <c r="C423" s="158">
        <f t="shared" si="11"/>
        <v>12</v>
      </c>
    </row>
    <row r="424" spans="1:3" s="153" customFormat="1" ht="14.25">
      <c r="A424" s="150" t="s">
        <v>324</v>
      </c>
      <c r="B424" s="151">
        <v>900</v>
      </c>
      <c r="C424" s="155">
        <f t="shared" si="11"/>
        <v>900</v>
      </c>
    </row>
    <row r="425" spans="1:3" s="153" customFormat="1" ht="14.25">
      <c r="A425" s="169" t="s">
        <v>785</v>
      </c>
      <c r="B425" s="154">
        <v>900</v>
      </c>
      <c r="C425" s="155">
        <v>900</v>
      </c>
    </row>
    <row r="426" spans="1:3" s="153" customFormat="1" ht="14.25">
      <c r="A426" s="150" t="s">
        <v>325</v>
      </c>
      <c r="B426" s="151"/>
      <c r="C426" s="155">
        <f t="shared" si="11"/>
        <v>0</v>
      </c>
    </row>
    <row r="427" spans="1:3" s="159" customFormat="1" ht="14.25">
      <c r="A427" s="156" t="s">
        <v>80</v>
      </c>
      <c r="B427" s="160"/>
      <c r="C427" s="158">
        <f t="shared" si="11"/>
        <v>0</v>
      </c>
    </row>
    <row r="428" spans="1:3" s="159" customFormat="1" ht="14.25">
      <c r="A428" s="156" t="s">
        <v>326</v>
      </c>
      <c r="B428" s="160"/>
      <c r="C428" s="158">
        <f t="shared" si="11"/>
        <v>0</v>
      </c>
    </row>
    <row r="429" spans="1:3" s="153" customFormat="1">
      <c r="A429" s="170" t="s">
        <v>786</v>
      </c>
      <c r="B429" s="171">
        <v>1350</v>
      </c>
      <c r="C429" s="155">
        <f t="shared" si="11"/>
        <v>1350</v>
      </c>
    </row>
    <row r="430" spans="1:3" s="153" customFormat="1">
      <c r="A430" s="170" t="s">
        <v>787</v>
      </c>
      <c r="B430" s="171">
        <f>B431</f>
        <v>2540</v>
      </c>
      <c r="C430" s="155">
        <f t="shared" si="11"/>
        <v>2540</v>
      </c>
    </row>
    <row r="431" spans="1:3">
      <c r="A431" s="172" t="s">
        <v>788</v>
      </c>
      <c r="B431" s="173">
        <v>2540</v>
      </c>
      <c r="C431" s="155">
        <f t="shared" si="11"/>
        <v>2540</v>
      </c>
    </row>
    <row r="432" spans="1:3">
      <c r="A432" s="174" t="s">
        <v>789</v>
      </c>
      <c r="B432" s="175">
        <v>150</v>
      </c>
      <c r="C432" s="155">
        <v>150</v>
      </c>
    </row>
    <row r="433" spans="1:3">
      <c r="A433" s="176"/>
      <c r="B433" s="175"/>
      <c r="C433" s="155"/>
    </row>
    <row r="434" spans="1:3" s="153" customFormat="1">
      <c r="A434" s="177" t="s">
        <v>76</v>
      </c>
      <c r="B434" s="178">
        <f>SUM(B5,B118,B119,B139,B165,B178,B195,B245,B291,B311,B323,B362,B377,B382,B389,B399,B410,B415,B429,B430,B432)</f>
        <v>130000</v>
      </c>
      <c r="C434" s="155">
        <f>SUM(B434:B434)</f>
        <v>130000</v>
      </c>
    </row>
    <row r="435" spans="1:3">
      <c r="B435" s="179"/>
    </row>
  </sheetData>
  <mergeCells count="1">
    <mergeCell ref="A2:C2"/>
  </mergeCells>
  <phoneticPr fontId="26" type="noConversion"/>
  <conditionalFormatting sqref="B28 B205:B206 B220:B221 B249 B257 B406:B407">
    <cfRule type="expression" dxfId="1" priority="1">
      <formula>SSWR=4</formula>
    </cfRule>
    <cfRule type="expression" dxfId="0" priority="2">
      <formula>SSWR=2</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E48"/>
  <sheetViews>
    <sheetView topLeftCell="A31" workbookViewId="0">
      <selection activeCell="F6" sqref="F6:G6"/>
    </sheetView>
  </sheetViews>
  <sheetFormatPr defaultRowHeight="13.5"/>
  <cols>
    <col min="1" max="1" width="9.375" style="144" customWidth="1"/>
    <col min="2" max="2" width="35.125" style="144" customWidth="1"/>
    <col min="3" max="3" width="14.25" style="230" customWidth="1"/>
    <col min="4" max="16384" width="9" style="144"/>
  </cols>
  <sheetData>
    <row r="1" spans="1:3">
      <c r="A1" s="144" t="s">
        <v>839</v>
      </c>
    </row>
    <row r="2" spans="1:3" ht="25.5">
      <c r="A2" s="217" t="s">
        <v>840</v>
      </c>
      <c r="B2" s="217"/>
      <c r="C2" s="217"/>
    </row>
    <row r="3" spans="1:3">
      <c r="C3" s="204" t="s">
        <v>1</v>
      </c>
    </row>
    <row r="4" spans="1:3">
      <c r="A4" s="184" t="s">
        <v>841</v>
      </c>
      <c r="B4" s="184" t="s">
        <v>842</v>
      </c>
      <c r="C4" s="148" t="s">
        <v>843</v>
      </c>
    </row>
    <row r="5" spans="1:3" s="153" customFormat="1" ht="14.25">
      <c r="A5" s="231" t="s">
        <v>844</v>
      </c>
      <c r="B5" s="231" t="s">
        <v>845</v>
      </c>
      <c r="C5" s="152">
        <f>SUM(C6:C16)</f>
        <v>73271</v>
      </c>
    </row>
    <row r="6" spans="1:3" s="153" customFormat="1" ht="14.25">
      <c r="A6" s="232" t="s">
        <v>846</v>
      </c>
      <c r="B6" s="232" t="s">
        <v>847</v>
      </c>
      <c r="C6" s="157">
        <v>18291</v>
      </c>
    </row>
    <row r="7" spans="1:3" s="153" customFormat="1" ht="14.25">
      <c r="A7" s="232" t="s">
        <v>848</v>
      </c>
      <c r="B7" s="232" t="s">
        <v>849</v>
      </c>
      <c r="C7" s="157">
        <v>4954</v>
      </c>
    </row>
    <row r="8" spans="1:3" s="153" customFormat="1" ht="14.25">
      <c r="A8" s="232" t="s">
        <v>850</v>
      </c>
      <c r="B8" s="232" t="s">
        <v>851</v>
      </c>
      <c r="C8" s="157">
        <v>1385</v>
      </c>
    </row>
    <row r="9" spans="1:3" s="153" customFormat="1" ht="14.25">
      <c r="A9" s="232" t="s">
        <v>852</v>
      </c>
      <c r="B9" s="232" t="s">
        <v>853</v>
      </c>
      <c r="C9" s="157">
        <v>16572</v>
      </c>
    </row>
    <row r="10" spans="1:3" ht="14.25">
      <c r="A10" s="232" t="s">
        <v>854</v>
      </c>
      <c r="B10" s="232" t="s">
        <v>855</v>
      </c>
      <c r="C10" s="157">
        <v>4371</v>
      </c>
    </row>
    <row r="11" spans="1:3" ht="14.25">
      <c r="A11" s="232" t="s">
        <v>856</v>
      </c>
      <c r="B11" s="232" t="s">
        <v>857</v>
      </c>
      <c r="C11" s="157">
        <v>2210</v>
      </c>
    </row>
    <row r="12" spans="1:3" ht="14.25">
      <c r="A12" s="232" t="s">
        <v>858</v>
      </c>
      <c r="B12" s="232" t="s">
        <v>859</v>
      </c>
      <c r="C12" s="157">
        <v>1988</v>
      </c>
    </row>
    <row r="13" spans="1:3" ht="14.25">
      <c r="A13" s="232" t="s">
        <v>860</v>
      </c>
      <c r="B13" s="232" t="s">
        <v>861</v>
      </c>
      <c r="C13" s="157">
        <v>786</v>
      </c>
    </row>
    <row r="14" spans="1:3" ht="14.25">
      <c r="A14" s="232" t="s">
        <v>862</v>
      </c>
      <c r="B14" s="232" t="s">
        <v>863</v>
      </c>
      <c r="C14" s="157">
        <v>838</v>
      </c>
    </row>
    <row r="15" spans="1:3" ht="14.25">
      <c r="A15" s="232" t="s">
        <v>864</v>
      </c>
      <c r="B15" s="232" t="s">
        <v>865</v>
      </c>
      <c r="C15" s="157">
        <v>5535</v>
      </c>
    </row>
    <row r="16" spans="1:3" s="153" customFormat="1" ht="14.25">
      <c r="A16" s="232" t="s">
        <v>866</v>
      </c>
      <c r="B16" s="232" t="s">
        <v>867</v>
      </c>
      <c r="C16" s="157">
        <v>16341</v>
      </c>
    </row>
    <row r="17" spans="1:3" s="153" customFormat="1" ht="14.25">
      <c r="A17" s="231" t="s">
        <v>868</v>
      </c>
      <c r="B17" s="231" t="s">
        <v>869</v>
      </c>
      <c r="C17" s="154">
        <f>SUM(C18:C37)</f>
        <v>4114</v>
      </c>
    </row>
    <row r="18" spans="1:3" ht="14.25">
      <c r="A18" s="232" t="s">
        <v>870</v>
      </c>
      <c r="B18" s="232" t="s">
        <v>871</v>
      </c>
      <c r="C18" s="157">
        <v>272</v>
      </c>
    </row>
    <row r="19" spans="1:3" ht="14.25">
      <c r="A19" s="232" t="s">
        <v>872</v>
      </c>
      <c r="B19" s="232" t="s">
        <v>873</v>
      </c>
      <c r="C19" s="157">
        <v>46</v>
      </c>
    </row>
    <row r="20" spans="1:3" ht="14.25">
      <c r="A20" s="232" t="s">
        <v>874</v>
      </c>
      <c r="B20" s="232" t="s">
        <v>875</v>
      </c>
      <c r="C20" s="157">
        <v>40</v>
      </c>
    </row>
    <row r="21" spans="1:3" ht="14.25">
      <c r="A21" s="232" t="s">
        <v>876</v>
      </c>
      <c r="B21" s="232" t="s">
        <v>877</v>
      </c>
      <c r="C21" s="157">
        <v>376</v>
      </c>
    </row>
    <row r="22" spans="1:3" ht="14.25">
      <c r="A22" s="232" t="s">
        <v>878</v>
      </c>
      <c r="B22" s="232" t="s">
        <v>879</v>
      </c>
      <c r="C22" s="157">
        <v>243</v>
      </c>
    </row>
    <row r="23" spans="1:3" ht="14.25">
      <c r="A23" s="232" t="s">
        <v>880</v>
      </c>
      <c r="B23" s="232" t="s">
        <v>881</v>
      </c>
      <c r="C23" s="157">
        <v>1</v>
      </c>
    </row>
    <row r="24" spans="1:3" ht="14.25">
      <c r="A24" s="232" t="s">
        <v>882</v>
      </c>
      <c r="B24" s="232" t="s">
        <v>883</v>
      </c>
      <c r="C24" s="157">
        <v>87</v>
      </c>
    </row>
    <row r="25" spans="1:3" ht="14.25">
      <c r="A25" s="232" t="s">
        <v>884</v>
      </c>
      <c r="B25" s="232" t="s">
        <v>885</v>
      </c>
      <c r="C25" s="157">
        <v>0</v>
      </c>
    </row>
    <row r="26" spans="1:3" ht="14.25">
      <c r="A26" s="232" t="s">
        <v>886</v>
      </c>
      <c r="B26" s="232" t="s">
        <v>887</v>
      </c>
      <c r="C26" s="157">
        <v>26</v>
      </c>
    </row>
    <row r="27" spans="1:3" ht="14.25">
      <c r="A27" s="232" t="s">
        <v>888</v>
      </c>
      <c r="B27" s="232" t="s">
        <v>889</v>
      </c>
      <c r="C27" s="157">
        <v>7</v>
      </c>
    </row>
    <row r="28" spans="1:3" ht="14.25">
      <c r="A28" s="232" t="s">
        <v>890</v>
      </c>
      <c r="B28" s="232" t="s">
        <v>891</v>
      </c>
      <c r="C28" s="157">
        <v>0</v>
      </c>
    </row>
    <row r="29" spans="1:3" s="153" customFormat="1" ht="14.25">
      <c r="A29" s="232" t="s">
        <v>892</v>
      </c>
      <c r="B29" s="232" t="s">
        <v>893</v>
      </c>
      <c r="C29" s="157">
        <v>400</v>
      </c>
    </row>
    <row r="30" spans="1:3" ht="14.25">
      <c r="A30" s="232" t="s">
        <v>894</v>
      </c>
      <c r="B30" s="232" t="s">
        <v>895</v>
      </c>
      <c r="C30" s="157">
        <v>26</v>
      </c>
    </row>
    <row r="31" spans="1:3" ht="14.25">
      <c r="A31" s="232" t="s">
        <v>896</v>
      </c>
      <c r="B31" s="232" t="s">
        <v>897</v>
      </c>
      <c r="C31" s="157">
        <v>0</v>
      </c>
    </row>
    <row r="32" spans="1:3" ht="14.25">
      <c r="A32" s="232" t="s">
        <v>898</v>
      </c>
      <c r="B32" s="232" t="s">
        <v>899</v>
      </c>
      <c r="C32" s="157">
        <v>16</v>
      </c>
    </row>
    <row r="33" spans="1:5" ht="14.25">
      <c r="A33" s="232" t="s">
        <v>900</v>
      </c>
      <c r="B33" s="232" t="s">
        <v>901</v>
      </c>
      <c r="C33" s="157">
        <v>68</v>
      </c>
    </row>
    <row r="34" spans="1:5" ht="14.25">
      <c r="A34" s="232" t="s">
        <v>902</v>
      </c>
      <c r="B34" s="232" t="s">
        <v>903</v>
      </c>
      <c r="C34" s="157">
        <v>1179</v>
      </c>
    </row>
    <row r="35" spans="1:5" s="153" customFormat="1" ht="14.25">
      <c r="A35" s="232" t="s">
        <v>904</v>
      </c>
      <c r="B35" s="232" t="s">
        <v>905</v>
      </c>
      <c r="C35" s="157">
        <v>302</v>
      </c>
    </row>
    <row r="36" spans="1:5" ht="14.25">
      <c r="A36" s="232" t="s">
        <v>906</v>
      </c>
      <c r="B36" s="232" t="s">
        <v>907</v>
      </c>
      <c r="C36" s="157">
        <v>426</v>
      </c>
    </row>
    <row r="37" spans="1:5" ht="14.25">
      <c r="A37" s="232" t="s">
        <v>908</v>
      </c>
      <c r="B37" s="232" t="s">
        <v>909</v>
      </c>
      <c r="C37" s="157">
        <v>599</v>
      </c>
    </row>
    <row r="38" spans="1:5" s="153" customFormat="1" ht="14.25">
      <c r="A38" s="231" t="s">
        <v>910</v>
      </c>
      <c r="B38" s="231" t="s">
        <v>911</v>
      </c>
      <c r="C38" s="154">
        <f>SUM(C39:C45)</f>
        <v>5749</v>
      </c>
    </row>
    <row r="39" spans="1:5" ht="14.25">
      <c r="A39" s="232" t="s">
        <v>912</v>
      </c>
      <c r="B39" s="232" t="s">
        <v>913</v>
      </c>
      <c r="C39" s="157">
        <v>121</v>
      </c>
    </row>
    <row r="40" spans="1:5" s="153" customFormat="1" ht="14.25">
      <c r="A40" s="232" t="s">
        <v>914</v>
      </c>
      <c r="B40" s="232" t="s">
        <v>915</v>
      </c>
      <c r="C40" s="157">
        <v>4841</v>
      </c>
      <c r="E40" s="233"/>
    </row>
    <row r="41" spans="1:5" ht="14.25">
      <c r="A41" s="232" t="s">
        <v>916</v>
      </c>
      <c r="B41" s="232" t="s">
        <v>917</v>
      </c>
      <c r="C41" s="157">
        <v>146</v>
      </c>
    </row>
    <row r="42" spans="1:5" ht="14.25">
      <c r="A42" s="232" t="s">
        <v>918</v>
      </c>
      <c r="B42" s="232" t="s">
        <v>919</v>
      </c>
      <c r="C42" s="157">
        <v>313</v>
      </c>
    </row>
    <row r="43" spans="1:5" s="153" customFormat="1" ht="14.25">
      <c r="A43" s="232" t="s">
        <v>920</v>
      </c>
      <c r="B43" s="232" t="s">
        <v>921</v>
      </c>
      <c r="C43" s="157">
        <v>0</v>
      </c>
    </row>
    <row r="44" spans="1:5" ht="14.25">
      <c r="A44" s="232" t="s">
        <v>922</v>
      </c>
      <c r="B44" s="232" t="s">
        <v>923</v>
      </c>
      <c r="C44" s="157">
        <v>5</v>
      </c>
    </row>
    <row r="45" spans="1:5" ht="14.25">
      <c r="A45" s="232" t="s">
        <v>924</v>
      </c>
      <c r="B45" s="232" t="s">
        <v>925</v>
      </c>
      <c r="C45" s="157">
        <v>323</v>
      </c>
    </row>
    <row r="46" spans="1:5">
      <c r="A46" s="176"/>
      <c r="B46" s="176"/>
      <c r="C46" s="237"/>
    </row>
    <row r="47" spans="1:5">
      <c r="A47" s="176"/>
      <c r="B47" s="176"/>
      <c r="C47" s="234"/>
    </row>
    <row r="48" spans="1:5" s="153" customFormat="1" ht="14.25">
      <c r="A48" s="235" t="s">
        <v>327</v>
      </c>
      <c r="B48" s="235"/>
      <c r="C48" s="236">
        <f>SUM(C5,C17,C38)</f>
        <v>83134</v>
      </c>
    </row>
  </sheetData>
  <mergeCells count="1">
    <mergeCell ref="A2:C2"/>
  </mergeCells>
  <phoneticPr fontId="2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I47"/>
  <sheetViews>
    <sheetView topLeftCell="A19" workbookViewId="0">
      <selection activeCell="D16" sqref="D16"/>
    </sheetView>
  </sheetViews>
  <sheetFormatPr defaultColWidth="9" defaultRowHeight="13.5"/>
  <cols>
    <col min="1" max="1" width="58.75" style="44" customWidth="1"/>
    <col min="2" max="2" width="19.375" style="107" customWidth="1"/>
  </cols>
  <sheetData>
    <row r="1" spans="1:7">
      <c r="A1" s="44" t="s">
        <v>328</v>
      </c>
    </row>
    <row r="2" spans="1:7" ht="27.75" customHeight="1">
      <c r="A2" s="220" t="s">
        <v>329</v>
      </c>
      <c r="B2" s="220"/>
    </row>
    <row r="4" spans="1:7" ht="20.25" customHeight="1">
      <c r="B4" s="108" t="s">
        <v>1</v>
      </c>
    </row>
    <row r="5" spans="1:7" ht="31.5" customHeight="1">
      <c r="A5" s="5" t="s">
        <v>2</v>
      </c>
      <c r="B5" s="49" t="s">
        <v>3</v>
      </c>
    </row>
    <row r="6" spans="1:7" s="75" customFormat="1" ht="17.25" customHeight="1">
      <c r="A6" s="109" t="s">
        <v>330</v>
      </c>
      <c r="B6" s="110">
        <f>SUM(B7,B27)</f>
        <v>22916</v>
      </c>
    </row>
    <row r="7" spans="1:7" s="75" customFormat="1" ht="17.25" customHeight="1">
      <c r="A7" s="109" t="s">
        <v>331</v>
      </c>
      <c r="B7" s="110">
        <f>SUM(B8:B26)</f>
        <v>22916</v>
      </c>
      <c r="D7" s="111"/>
    </row>
    <row r="8" spans="1:7" ht="17.25" customHeight="1">
      <c r="A8" s="112" t="s">
        <v>332</v>
      </c>
      <c r="B8" s="113"/>
    </row>
    <row r="9" spans="1:7" ht="17.25" customHeight="1">
      <c r="A9" s="112" t="s">
        <v>333</v>
      </c>
      <c r="B9" s="113">
        <v>16315</v>
      </c>
    </row>
    <row r="10" spans="1:7" ht="17.25" customHeight="1">
      <c r="A10" s="112" t="s">
        <v>334</v>
      </c>
      <c r="B10" s="113">
        <v>6601</v>
      </c>
    </row>
    <row r="11" spans="1:7" ht="17.25" customHeight="1">
      <c r="A11" s="112" t="s">
        <v>335</v>
      </c>
      <c r="B11" s="113"/>
    </row>
    <row r="12" spans="1:7" ht="17.25" customHeight="1">
      <c r="A12" s="112" t="s">
        <v>336</v>
      </c>
      <c r="B12" s="113"/>
    </row>
    <row r="13" spans="1:7" ht="17.25" customHeight="1">
      <c r="A13" s="112" t="s">
        <v>337</v>
      </c>
      <c r="B13" s="113"/>
      <c r="D13" s="229"/>
    </row>
    <row r="14" spans="1:7" ht="17.25" customHeight="1">
      <c r="A14" s="112" t="s">
        <v>338</v>
      </c>
      <c r="B14" s="113"/>
      <c r="G14" s="82"/>
    </row>
    <row r="15" spans="1:7" ht="17.25" customHeight="1">
      <c r="A15" s="112" t="s">
        <v>339</v>
      </c>
      <c r="B15" s="113"/>
    </row>
    <row r="16" spans="1:7" ht="17.25" customHeight="1">
      <c r="A16" s="112" t="s">
        <v>340</v>
      </c>
      <c r="B16" s="113"/>
    </row>
    <row r="17" spans="1:9" ht="17.25" customHeight="1">
      <c r="A17" s="112" t="s">
        <v>341</v>
      </c>
      <c r="B17" s="113"/>
    </row>
    <row r="18" spans="1:9" ht="17.25" customHeight="1">
      <c r="A18" s="112" t="s">
        <v>342</v>
      </c>
      <c r="B18" s="113"/>
    </row>
    <row r="19" spans="1:9" ht="17.25" customHeight="1">
      <c r="A19" s="112" t="s">
        <v>343</v>
      </c>
      <c r="B19" s="113"/>
    </row>
    <row r="20" spans="1:9" ht="17.25" customHeight="1">
      <c r="A20" s="112" t="s">
        <v>344</v>
      </c>
      <c r="B20" s="113"/>
    </row>
    <row r="21" spans="1:9" ht="17.25" customHeight="1">
      <c r="A21" s="112" t="s">
        <v>345</v>
      </c>
      <c r="B21" s="113"/>
    </row>
    <row r="22" spans="1:9" ht="17.25" customHeight="1">
      <c r="A22" s="112" t="s">
        <v>346</v>
      </c>
      <c r="B22" s="113"/>
    </row>
    <row r="23" spans="1:9" ht="17.25" customHeight="1">
      <c r="A23" s="112" t="s">
        <v>347</v>
      </c>
      <c r="B23" s="113"/>
    </row>
    <row r="24" spans="1:9" ht="17.25" customHeight="1">
      <c r="A24" s="112" t="s">
        <v>348</v>
      </c>
      <c r="B24" s="113"/>
    </row>
    <row r="25" spans="1:9" ht="17.25" customHeight="1">
      <c r="A25" s="112" t="s">
        <v>349</v>
      </c>
      <c r="B25" s="113"/>
    </row>
    <row r="26" spans="1:9" ht="17.25" customHeight="1">
      <c r="A26" s="112" t="s">
        <v>350</v>
      </c>
      <c r="B26" s="113"/>
    </row>
    <row r="27" spans="1:9" s="75" customFormat="1" ht="17.25" customHeight="1">
      <c r="A27" s="109" t="s">
        <v>351</v>
      </c>
      <c r="B27" s="110">
        <f>SUM(B28:B37)</f>
        <v>0</v>
      </c>
      <c r="I27" s="117"/>
    </row>
    <row r="28" spans="1:9" ht="17.25" customHeight="1">
      <c r="A28" s="33" t="s">
        <v>352</v>
      </c>
      <c r="B28" s="113"/>
    </row>
    <row r="29" spans="1:9" ht="17.25" customHeight="1">
      <c r="A29" s="33" t="s">
        <v>353</v>
      </c>
      <c r="B29" s="113"/>
    </row>
    <row r="30" spans="1:9" ht="17.25" customHeight="1">
      <c r="A30" s="33" t="s">
        <v>354</v>
      </c>
      <c r="B30" s="113"/>
    </row>
    <row r="31" spans="1:9" ht="17.25" customHeight="1">
      <c r="A31" s="33" t="s">
        <v>355</v>
      </c>
      <c r="B31" s="113"/>
    </row>
    <row r="32" spans="1:9" ht="17.25" customHeight="1">
      <c r="A32" s="33" t="s">
        <v>356</v>
      </c>
      <c r="B32" s="113"/>
    </row>
    <row r="33" spans="1:2" ht="17.25" customHeight="1">
      <c r="A33" s="33" t="s">
        <v>357</v>
      </c>
      <c r="B33" s="113"/>
    </row>
    <row r="34" spans="1:2" ht="17.25" customHeight="1">
      <c r="A34" s="33" t="s">
        <v>358</v>
      </c>
      <c r="B34" s="113"/>
    </row>
    <row r="35" spans="1:2" ht="17.25" customHeight="1">
      <c r="A35" s="33" t="s">
        <v>359</v>
      </c>
      <c r="B35" s="113"/>
    </row>
    <row r="36" spans="1:2" ht="17.25" customHeight="1">
      <c r="A36" s="33" t="s">
        <v>360</v>
      </c>
      <c r="B36" s="113"/>
    </row>
    <row r="37" spans="1:2" ht="17.25" customHeight="1">
      <c r="A37" s="33" t="s">
        <v>361</v>
      </c>
      <c r="B37" s="113"/>
    </row>
    <row r="38" spans="1:2" ht="17.25" customHeight="1">
      <c r="A38" s="28" t="s">
        <v>362</v>
      </c>
      <c r="B38" s="114">
        <f>SUM(B39:B42)</f>
        <v>0</v>
      </c>
    </row>
    <row r="39" spans="1:2" ht="17.25" customHeight="1">
      <c r="A39" s="41" t="s">
        <v>363</v>
      </c>
      <c r="B39" s="115"/>
    </row>
    <row r="40" spans="1:2" ht="17.25" customHeight="1">
      <c r="A40" s="41" t="s">
        <v>364</v>
      </c>
      <c r="B40" s="115"/>
    </row>
    <row r="41" spans="1:2" ht="17.25" customHeight="1">
      <c r="A41" s="41" t="s">
        <v>365</v>
      </c>
      <c r="B41" s="115"/>
    </row>
    <row r="42" spans="1:2" ht="17.25" customHeight="1">
      <c r="A42" s="41" t="s">
        <v>366</v>
      </c>
      <c r="B42" s="115"/>
    </row>
    <row r="43" spans="1:2" ht="17.25" customHeight="1">
      <c r="A43" s="116"/>
      <c r="B43" s="115"/>
    </row>
    <row r="44" spans="1:2" ht="17.25" customHeight="1">
      <c r="A44" s="116"/>
      <c r="B44" s="115"/>
    </row>
    <row r="45" spans="1:2" ht="17.25" customHeight="1">
      <c r="A45" s="41"/>
      <c r="B45" s="115"/>
    </row>
    <row r="46" spans="1:2" ht="17.25" customHeight="1">
      <c r="A46" s="41"/>
      <c r="B46" s="115"/>
    </row>
    <row r="47" spans="1:2" ht="17.25" customHeight="1">
      <c r="A47" s="28" t="s">
        <v>367</v>
      </c>
      <c r="B47" s="114">
        <f>SUM(B6,B38)</f>
        <v>22916</v>
      </c>
    </row>
  </sheetData>
  <mergeCells count="1">
    <mergeCell ref="A2:B2"/>
  </mergeCells>
  <phoneticPr fontId="26" type="noConversion"/>
  <printOptions horizontalCentered="1"/>
  <pageMargins left="0.74803149606299202" right="0.74803149606299202" top="0.98425196850393704" bottom="0.98425196850393704" header="0.511811023622047" footer="0.511811023622047"/>
  <pageSetup paperSize="9" orientation="portrait"/>
  <headerFooter alignWithMargins="0"/>
</worksheet>
</file>

<file path=xl/worksheets/sheet7.xml><?xml version="1.0" encoding="utf-8"?>
<worksheet xmlns="http://schemas.openxmlformats.org/spreadsheetml/2006/main" xmlns:r="http://schemas.openxmlformats.org/officeDocument/2006/relationships">
  <dimension ref="A1:B9"/>
  <sheetViews>
    <sheetView workbookViewId="0">
      <selection activeCell="M23" sqref="M23"/>
    </sheetView>
  </sheetViews>
  <sheetFormatPr defaultColWidth="9" defaultRowHeight="13.5"/>
  <cols>
    <col min="1" max="1" width="34.75" customWidth="1"/>
    <col min="2" max="2" width="32.25" customWidth="1"/>
  </cols>
  <sheetData>
    <row r="1" spans="1:2">
      <c r="A1" t="s">
        <v>368</v>
      </c>
    </row>
    <row r="2" spans="1:2" ht="33" customHeight="1">
      <c r="A2" s="221" t="s">
        <v>369</v>
      </c>
      <c r="B2" s="221"/>
    </row>
    <row r="3" spans="1:2" ht="26.25" customHeight="1">
      <c r="A3" s="67"/>
      <c r="B3" s="68" t="s">
        <v>1</v>
      </c>
    </row>
    <row r="4" spans="1:2" ht="30" customHeight="1">
      <c r="A4" s="76" t="s">
        <v>370</v>
      </c>
      <c r="B4" s="5" t="s">
        <v>41</v>
      </c>
    </row>
    <row r="5" spans="1:2" ht="37.5" customHeight="1">
      <c r="A5" s="100" t="s">
        <v>371</v>
      </c>
      <c r="B5" s="104"/>
    </row>
    <row r="6" spans="1:2" ht="37.5" customHeight="1">
      <c r="A6" s="100"/>
      <c r="B6" s="104"/>
    </row>
    <row r="7" spans="1:2" ht="37.5" customHeight="1">
      <c r="A7" s="101"/>
      <c r="B7" s="104"/>
    </row>
    <row r="8" spans="1:2" ht="37.5" customHeight="1">
      <c r="A8" s="101"/>
      <c r="B8" s="104"/>
    </row>
    <row r="9" spans="1:2" ht="36.75" customHeight="1">
      <c r="A9" s="105" t="s">
        <v>372</v>
      </c>
      <c r="B9" s="106" t="s">
        <v>373</v>
      </c>
    </row>
  </sheetData>
  <mergeCells count="1">
    <mergeCell ref="A2:B2"/>
  </mergeCells>
  <phoneticPr fontId="26" type="noConversion"/>
  <printOptions horizontalCentered="1"/>
  <pageMargins left="0.74803149606299202" right="0.74803149606299202" top="0.98425196850393704" bottom="0.98425196850393704" header="0.511811023622047" footer="0.511811023622047"/>
  <pageSetup paperSize="9" orientation="portrait"/>
  <headerFooter alignWithMargins="0"/>
</worksheet>
</file>

<file path=xl/worksheets/sheet8.xml><?xml version="1.0" encoding="utf-8"?>
<worksheet xmlns="http://schemas.openxmlformats.org/spreadsheetml/2006/main" xmlns:r="http://schemas.openxmlformats.org/officeDocument/2006/relationships">
  <dimension ref="A1:B11"/>
  <sheetViews>
    <sheetView showZeros="0" workbookViewId="0">
      <pane xSplit="1" ySplit="4" topLeftCell="B5" activePane="bottomRight" state="frozen"/>
      <selection pane="topRight"/>
      <selection pane="bottomLeft"/>
      <selection pane="bottomRight" activeCell="D11" sqref="D11"/>
    </sheetView>
  </sheetViews>
  <sheetFormatPr defaultColWidth="9" defaultRowHeight="13.5" customHeight="1"/>
  <cols>
    <col min="1" max="1" width="38.75" style="82" customWidth="1"/>
    <col min="2" max="2" width="35.5" style="82" customWidth="1"/>
    <col min="3" max="16384" width="9" style="82"/>
  </cols>
  <sheetData>
    <row r="1" spans="1:2" ht="13.5" customHeight="1">
      <c r="A1" s="82" t="s">
        <v>374</v>
      </c>
    </row>
    <row r="2" spans="1:2" ht="50.25" customHeight="1">
      <c r="A2" s="216" t="s">
        <v>375</v>
      </c>
      <c r="B2" s="216"/>
    </row>
    <row r="3" spans="1:2" ht="26.25" customHeight="1">
      <c r="B3" s="83" t="s">
        <v>1</v>
      </c>
    </row>
    <row r="4" spans="1:2" s="99" customFormat="1" ht="35.25" customHeight="1">
      <c r="A4" s="91" t="s">
        <v>376</v>
      </c>
      <c r="B4" s="5" t="s">
        <v>41</v>
      </c>
    </row>
    <row r="5" spans="1:2" ht="37.5" customHeight="1">
      <c r="A5" s="100" t="s">
        <v>371</v>
      </c>
      <c r="B5" s="19"/>
    </row>
    <row r="6" spans="1:2" ht="37.5" customHeight="1">
      <c r="A6" s="100"/>
      <c r="B6" s="19"/>
    </row>
    <row r="7" spans="1:2" ht="37.5" customHeight="1">
      <c r="A7" s="100"/>
      <c r="B7" s="19"/>
    </row>
    <row r="8" spans="1:2" ht="37.5" customHeight="1">
      <c r="A8" s="101"/>
      <c r="B8" s="19"/>
    </row>
    <row r="9" spans="1:2" ht="37.5" customHeight="1">
      <c r="A9" s="102"/>
      <c r="B9" s="19"/>
    </row>
    <row r="10" spans="1:2" ht="37.5" customHeight="1">
      <c r="A10" s="103" t="s">
        <v>377</v>
      </c>
      <c r="B10" s="22" t="s">
        <v>373</v>
      </c>
    </row>
    <row r="11" spans="1:2" ht="21.75" customHeight="1">
      <c r="A11" s="78"/>
    </row>
  </sheetData>
  <mergeCells count="1">
    <mergeCell ref="A2:B2"/>
  </mergeCells>
  <phoneticPr fontId="26" type="noConversion"/>
  <printOptions horizontalCentered="1"/>
  <pageMargins left="0.31496062992126" right="0.31496062992126" top="0.74803149606299202" bottom="0.74803149606299202" header="0.31496062992126" footer="0.31496062992126"/>
  <pageSetup paperSize="9" orientation="portrait" verticalDpi="1200"/>
  <headerFooter alignWithMargins="0"/>
</worksheet>
</file>

<file path=xl/worksheets/sheet9.xml><?xml version="1.0" encoding="utf-8"?>
<worksheet xmlns="http://schemas.openxmlformats.org/spreadsheetml/2006/main" xmlns:r="http://schemas.openxmlformats.org/officeDocument/2006/relationships">
  <dimension ref="A1:C13"/>
  <sheetViews>
    <sheetView topLeftCell="A2" workbookViewId="0">
      <selection activeCell="E11" sqref="E11"/>
    </sheetView>
  </sheetViews>
  <sheetFormatPr defaultColWidth="9" defaultRowHeight="13.5" customHeight="1"/>
  <cols>
    <col min="1" max="1" width="36.625" style="82" customWidth="1"/>
    <col min="2" max="2" width="31.875" style="82" customWidth="1"/>
    <col min="3" max="3" width="9" style="82"/>
    <col min="4" max="4" width="10.5" style="82"/>
    <col min="5" max="16384" width="9" style="82"/>
  </cols>
  <sheetData>
    <row r="1" spans="1:3" ht="13.5" customHeight="1">
      <c r="A1" s="82" t="s">
        <v>378</v>
      </c>
    </row>
    <row r="2" spans="1:3" ht="50.25" customHeight="1">
      <c r="A2" s="216" t="s">
        <v>379</v>
      </c>
      <c r="B2" s="216"/>
    </row>
    <row r="3" spans="1:3" ht="26.25" customHeight="1">
      <c r="B3" s="83" t="s">
        <v>1</v>
      </c>
    </row>
    <row r="4" spans="1:3" ht="15" customHeight="1">
      <c r="A4" s="222" t="s">
        <v>370</v>
      </c>
      <c r="B4" s="222" t="s">
        <v>380</v>
      </c>
    </row>
    <row r="5" spans="1:3" ht="15" customHeight="1">
      <c r="A5" s="222"/>
      <c r="B5" s="222"/>
    </row>
    <row r="6" spans="1:3" s="90" customFormat="1" ht="22.5" customHeight="1">
      <c r="A6" s="92"/>
      <c r="B6" s="93"/>
    </row>
    <row r="7" spans="1:3" ht="22.5" customHeight="1">
      <c r="A7" s="92"/>
      <c r="B7" s="93"/>
      <c r="C7" s="78"/>
    </row>
    <row r="8" spans="1:3" ht="22.5" customHeight="1">
      <c r="A8" s="92"/>
      <c r="B8" s="93"/>
      <c r="C8" s="78"/>
    </row>
    <row r="9" spans="1:3" ht="22.5" customHeight="1">
      <c r="A9" s="94"/>
      <c r="B9" s="95"/>
      <c r="C9" s="78"/>
    </row>
    <row r="10" spans="1:3" ht="22.5" customHeight="1">
      <c r="A10" s="96"/>
      <c r="B10" s="95"/>
    </row>
    <row r="11" spans="1:3" ht="22.5" customHeight="1">
      <c r="A11" s="96"/>
      <c r="B11" s="95"/>
    </row>
    <row r="12" spans="1:3" ht="37.5" customHeight="1">
      <c r="A12" s="65" t="s">
        <v>377</v>
      </c>
      <c r="B12" s="97" t="s">
        <v>373</v>
      </c>
    </row>
    <row r="13" spans="1:3" ht="13.5" customHeight="1">
      <c r="A13" s="98"/>
      <c r="B13" s="98"/>
    </row>
  </sheetData>
  <mergeCells count="3">
    <mergeCell ref="A2:B2"/>
    <mergeCell ref="A4:A5"/>
    <mergeCell ref="B4:B5"/>
  </mergeCells>
  <phoneticPr fontId="26" type="noConversion"/>
  <printOptions horizontalCentered="1"/>
  <pageMargins left="0.31496062992126" right="0.31496062992126" top="0.74803149606299202" bottom="0.74803149606299202" header="0.31496062992126" footer="0.31496062992126"/>
  <pageSetup paperSize="9" orientation="portrait" verticalDpi="12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21</vt:i4>
      </vt:variant>
      <vt:variant>
        <vt:lpstr>命名范围</vt:lpstr>
      </vt:variant>
      <vt:variant>
        <vt:i4>9</vt:i4>
      </vt:variant>
    </vt:vector>
  </HeadingPairs>
  <TitlesOfParts>
    <vt:vector size="30" baseType="lpstr">
      <vt:lpstr>目录</vt:lpstr>
      <vt:lpstr>附表1一般公共预算收入预算表</vt:lpstr>
      <vt:lpstr>附表2一般公共预算支出预算表</vt:lpstr>
      <vt:lpstr>附表3一般公共预算本级支出预算表</vt:lpstr>
      <vt:lpstr>附件4一般公共预算基本支出预算表</vt:lpstr>
      <vt:lpstr>附表5一般公共预算税收返还和转移支付预算表</vt:lpstr>
      <vt:lpstr>附表6税收返还分地区预算表</vt:lpstr>
      <vt:lpstr>附表7一般性转移支付分地区预算表 </vt:lpstr>
      <vt:lpstr>附表8专项转移支付分地区预算表</vt:lpstr>
      <vt:lpstr>附表9政府一般债务限额和余额情况表</vt:lpstr>
      <vt:lpstr>附表10政府性基金收入预算表</vt:lpstr>
      <vt:lpstr>附表11政府性基金支出预算表</vt:lpstr>
      <vt:lpstr>附表12政府性基金转移支付分项目预算表</vt:lpstr>
      <vt:lpstr>附表13政府专项债务限额和余额情况表</vt:lpstr>
      <vt:lpstr>附表14国资预算收入预算表 </vt:lpstr>
      <vt:lpstr>附表15国资预算支出预算表 </vt:lpstr>
      <vt:lpstr>附表16社保基金收入预算表</vt:lpstr>
      <vt:lpstr>附表17社保基金支出预算表 </vt:lpstr>
      <vt:lpstr>附表18政府性基金预算本级支出预算表1</vt:lpstr>
      <vt:lpstr>附表19国有资本经营预算本级支出预算表 </vt:lpstr>
      <vt:lpstr>附表20国有资本经营预算转移支付表 </vt:lpstr>
      <vt:lpstr>附表10政府性基金收入预算表!Print_Titles</vt:lpstr>
      <vt:lpstr>附表11政府性基金支出预算表!Print_Titles</vt:lpstr>
      <vt:lpstr>'附表14国资预算收入预算表 '!Print_Titles</vt:lpstr>
      <vt:lpstr>'附表15国资预算支出预算表 '!Print_Titles</vt:lpstr>
      <vt:lpstr>附表16社保基金收入预算表!Print_Titles</vt:lpstr>
      <vt:lpstr>'附表17社保基金支出预算表 '!Print_Titles</vt:lpstr>
      <vt:lpstr>附表2一般公共预算支出预算表!Print_Titles</vt:lpstr>
      <vt:lpstr>'附表7一般性转移支付分地区预算表 '!Print_Titles</vt:lpstr>
      <vt:lpstr>附表8专项转移支付分地区预算表!Print_Titles</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贾成亮</dc:creator>
  <cp:lastModifiedBy>acer</cp:lastModifiedBy>
  <cp:lastPrinted>2022-01-19T05:12:56Z</cp:lastPrinted>
  <dcterms:created xsi:type="dcterms:W3CDTF">2014-12-08T10:49:21Z</dcterms:created>
  <dcterms:modified xsi:type="dcterms:W3CDTF">2026-04-10T09:13:29Z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